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Final screenshots and files\Chapter 08 - Linking\"/>
    </mc:Choice>
  </mc:AlternateContent>
  <xr:revisionPtr revIDLastSave="0" documentId="13_ncr:1_{CD3A4285-2F54-48A6-B079-385BDE8E7E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r:id="rId5"/>
    <sheet name="Import Sheet" sheetId="10" r:id="rId6"/>
    <sheet name="Error Checks" sheetId="5" r:id="rId7"/>
    <sheet name="Change Log" sheetId="9" r:id="rId8"/>
  </sheets>
  <externalReferences>
    <externalReference r:id="rId9"/>
  </externalReferences>
  <definedNames>
    <definedName name="Client_Name">'Model Parameters'!$G$12</definedName>
    <definedName name="Days_in_Yea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>Timing!$A$3</definedName>
    <definedName name="HL_6">'Import Sheet'!$A$3</definedName>
    <definedName name="HL_7">'Error Checks'!$A$3</definedName>
    <definedName name="HL_8">'Change Log'!$A$3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0" l="1"/>
  <c r="G45" i="10"/>
  <c r="G44" i="10"/>
  <c r="G43" i="10"/>
  <c r="G42" i="10"/>
  <c r="G41" i="10"/>
  <c r="F44" i="10"/>
  <c r="F43" i="10"/>
  <c r="F42" i="10"/>
  <c r="F41" i="10"/>
  <c r="N45" i="10"/>
  <c r="M45" i="10"/>
  <c r="L45" i="10"/>
  <c r="K45" i="10"/>
  <c r="J45" i="10"/>
  <c r="N44" i="10"/>
  <c r="M44" i="10"/>
  <c r="L44" i="10"/>
  <c r="K44" i="10"/>
  <c r="J44" i="10"/>
  <c r="N43" i="10"/>
  <c r="M43" i="10"/>
  <c r="L43" i="10"/>
  <c r="K43" i="10"/>
  <c r="J43" i="10"/>
  <c r="N42" i="10"/>
  <c r="M42" i="10"/>
  <c r="L42" i="10"/>
  <c r="K42" i="10"/>
  <c r="J42" i="10"/>
  <c r="N41" i="10"/>
  <c r="M41" i="10"/>
  <c r="L41" i="10"/>
  <c r="K41" i="10"/>
  <c r="J41" i="10"/>
  <c r="D39" i="10"/>
  <c r="C37" i="10"/>
  <c r="B35" i="10"/>
  <c r="G32" i="10"/>
  <c r="G31" i="10"/>
  <c r="G30" i="10"/>
  <c r="G29" i="10"/>
  <c r="F31" i="10"/>
  <c r="F30" i="10"/>
  <c r="F29" i="10"/>
  <c r="N32" i="10"/>
  <c r="M32" i="10"/>
  <c r="L32" i="10"/>
  <c r="K32" i="10"/>
  <c r="J32" i="10"/>
  <c r="N31" i="10"/>
  <c r="M31" i="10"/>
  <c r="L31" i="10"/>
  <c r="K31" i="10"/>
  <c r="J31" i="10"/>
  <c r="N30" i="10"/>
  <c r="M30" i="10"/>
  <c r="L30" i="10"/>
  <c r="K30" i="10"/>
  <c r="J30" i="10"/>
  <c r="N29" i="10"/>
  <c r="M29" i="10"/>
  <c r="L29" i="10"/>
  <c r="K29" i="10"/>
  <c r="J29" i="10"/>
  <c r="D27" i="10"/>
  <c r="C25" i="10"/>
  <c r="B23" i="10"/>
  <c r="G20" i="10"/>
  <c r="G19" i="10"/>
  <c r="G18" i="10"/>
  <c r="G17" i="10"/>
  <c r="F19" i="10"/>
  <c r="F18" i="10"/>
  <c r="F17" i="10"/>
  <c r="N20" i="10"/>
  <c r="M20" i="10"/>
  <c r="L20" i="10"/>
  <c r="K20" i="10"/>
  <c r="J20" i="10"/>
  <c r="N19" i="10"/>
  <c r="M19" i="10"/>
  <c r="L19" i="10"/>
  <c r="K19" i="10"/>
  <c r="J19" i="10"/>
  <c r="N18" i="10"/>
  <c r="M18" i="10"/>
  <c r="L18" i="10"/>
  <c r="K18" i="10"/>
  <c r="J18" i="10"/>
  <c r="N17" i="10"/>
  <c r="M17" i="10"/>
  <c r="L17" i="10"/>
  <c r="K17" i="10"/>
  <c r="J17" i="10"/>
  <c r="D15" i="10"/>
  <c r="C13" i="10"/>
  <c r="B11" i="10"/>
  <c r="C9" i="10"/>
  <c r="C8" i="10"/>
  <c r="C7" i="10"/>
  <c r="C6" i="10"/>
  <c r="N9" i="10"/>
  <c r="M9" i="10"/>
  <c r="L9" i="10"/>
  <c r="K9" i="10"/>
  <c r="J9" i="10"/>
  <c r="G4" i="10"/>
  <c r="B4" i="10"/>
  <c r="C11" i="10"/>
  <c r="C35" i="10" l="1"/>
  <c r="C23" i="10"/>
  <c r="B6" i="9"/>
  <c r="A1" i="9"/>
  <c r="C6" i="9" s="1"/>
  <c r="J9" i="6" l="1"/>
  <c r="K9" i="6" s="1"/>
  <c r="L9" i="6" s="1"/>
  <c r="M9" i="6" s="1"/>
  <c r="H21" i="6"/>
  <c r="H15" i="6"/>
  <c r="I19" i="6" s="1"/>
  <c r="N9" i="6" l="1"/>
  <c r="J6" i="6"/>
  <c r="J7" i="6" s="1"/>
  <c r="J5" i="6" l="1"/>
  <c r="K6" i="6"/>
  <c r="K7" i="6" s="1"/>
  <c r="K5" i="6" l="1"/>
  <c r="L6" i="6"/>
  <c r="L7" i="6" s="1"/>
  <c r="L5" i="6" l="1"/>
  <c r="M6" i="6"/>
  <c r="M7" i="6" s="1"/>
  <c r="M5" i="6" l="1"/>
  <c r="N6" i="6"/>
  <c r="N7" i="6" s="1"/>
  <c r="N5" i="6" s="1"/>
  <c r="B11" i="6" l="1"/>
  <c r="A1" i="6"/>
  <c r="A1" i="5" l="1"/>
  <c r="I37" i="4" l="1"/>
  <c r="A1" i="2" l="1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0" s="1"/>
  <c r="B6" i="2"/>
  <c r="B15" i="2" s="1"/>
  <c r="F4" i="5" l="1"/>
  <c r="I4" i="2"/>
  <c r="A2" i="9"/>
  <c r="G4" i="3"/>
  <c r="F4" i="6"/>
  <c r="A2" i="6"/>
  <c r="I4" i="4"/>
  <c r="A2" i="2"/>
  <c r="A2" i="5"/>
  <c r="B56" i="4"/>
  <c r="A2" i="4"/>
  <c r="A2" i="3"/>
  <c r="C6" i="1"/>
  <c r="J8" i="6"/>
  <c r="K8" i="6"/>
  <c r="L8" i="6"/>
  <c r="M8" i="6"/>
  <c r="N8" i="6"/>
  <c r="J6" i="10" l="1"/>
  <c r="J7" i="10" l="1"/>
  <c r="J5" i="10" l="1"/>
  <c r="K6" i="10"/>
  <c r="K7" i="10" l="1"/>
  <c r="K5" i="10" l="1"/>
  <c r="L6" i="10"/>
  <c r="L7" i="10" l="1"/>
  <c r="L5" i="10"/>
  <c r="M6" i="10"/>
  <c r="M7" i="10" l="1"/>
  <c r="M5" i="10"/>
  <c r="N6" i="10"/>
  <c r="N7" i="10" l="1"/>
  <c r="N5" i="10" l="1"/>
  <c r="N8" i="10"/>
  <c r="L8" i="10"/>
  <c r="M8" i="10"/>
  <c r="K8" i="10"/>
  <c r="J8" i="10"/>
</calcChain>
</file>

<file path=xl/sharedStrings.xml><?xml version="1.0" encoding="utf-8"?>
<sst xmlns="http://schemas.openxmlformats.org/spreadsheetml/2006/main" count="141" uniqueCount="102">
  <si>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</si>
  <si>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</si>
  <si>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</si>
  <si>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</si>
  <si>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</si>
  <si>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</si>
  <si>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</si>
  <si>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</si>
  <si>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</si>
  <si>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</si>
  <si>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</si>
  <si>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</si>
  <si>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</si>
  <si>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</si>
  <si>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</si>
  <si>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</si>
  <si>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</si>
  <si>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</si>
  <si>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</si>
  <si>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</si>
  <si>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</si>
  <si>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</si>
  <si>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</si>
  <si>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</si>
  <si>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</si>
  <si>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</si>
  <si>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</si>
  <si>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</si>
  <si>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</si>
  <si>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</si>
  <si>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</si>
  <si>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</si>
  <si>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</si>
  <si>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</si>
  <si>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</si>
  <si>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</si>
  <si>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</si>
  <si>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</si>
  <si>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</si>
  <si>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</si>
  <si>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</si>
  <si>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</si>
  <si>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</si>
  <si>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</si>
  <si>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</si>
  <si>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</si>
  <si>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</si>
  <si>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</si>
  <si>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</si>
  <si>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</si>
  <si>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</si>
  <si>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</si>
  <si>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</si>
  <si>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</si>
  <si>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</si>
  <si>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</si>
  <si>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</si>
  <si>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</si>
  <si>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</si>
  <si>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</si>
  <si>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</si>
  <si>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</si>
  <si>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</si>
  <si>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</si>
  <si>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</si>
  <si>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</si>
  <si>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</si>
  <si>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</si>
  <si>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</si>
  <si>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</si>
  <si>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</si>
  <si>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</si>
  <si>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</si>
  <si>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</si>
  <si>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</si>
  <si>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</si>
  <si>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</si>
  <si>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</si>
  <si>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</si>
  <si>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</si>
  <si>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</si>
  <si>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</si>
  <si>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</si>
  <si>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</si>
  <si>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</si>
  <si>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</si>
  <si>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</si>
  <si>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</si>
  <si>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</si>
  <si>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</si>
  <si>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</si>
  <si>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</si>
  <si>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</si>
  <si>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</si>
  <si>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</si>
  <si>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</si>
  <si>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</si>
  <si>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</si>
  <si>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</si>
  <si>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</si>
  <si>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Simple template to demonstrate how to link workbooks.</t>
  </si>
  <si>
    <t>Import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</si>
</sst>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</cellStyleXfs>
  <cellXfs count="78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68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4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178" fontId="26" fillId="0" borderId="3" xfId="13" applyNumberFormat="1">
      <alignment horizontal="center"/>
    </xf>
    <xf numFmtId="41" fontId="26" fillId="0" borderId="3" xfId="2" applyFont="1" applyBorder="1" applyAlignment="1"/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33" fillId="0" borderId="0" xfId="25" applyFont="1" applyBorder="1"/>
    <xf numFmtId="169" fontId="24" fillId="0" borderId="7" xfId="26" applyFont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in\ICAEW\SP%20Example%20Expor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or"/>
      <sheetName val="Style Guide"/>
      <sheetName val="Model Parameters"/>
      <sheetName val="Timing"/>
      <sheetName val="Revenues"/>
      <sheetName val="COGS"/>
      <sheetName val="Capex"/>
      <sheetName val="Export Sheet"/>
      <sheetName val="Export Sheet (2)"/>
      <sheetName val="Error Checks"/>
      <sheetName val="Template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Error Checks:</v>
          </cell>
          <cell r="G4">
            <v>0</v>
          </cell>
        </row>
        <row r="5">
          <cell r="J5">
            <v>43190</v>
          </cell>
          <cell r="K5">
            <v>43281</v>
          </cell>
          <cell r="L5">
            <v>43373</v>
          </cell>
          <cell r="M5">
            <v>43465</v>
          </cell>
          <cell r="N5">
            <v>43555</v>
          </cell>
        </row>
        <row r="6">
          <cell r="C6" t="str">
            <v>Start Date</v>
          </cell>
          <cell r="J6">
            <v>43156</v>
          </cell>
          <cell r="K6">
            <v>43191</v>
          </cell>
          <cell r="L6">
            <v>43282</v>
          </cell>
          <cell r="M6">
            <v>43374</v>
          </cell>
          <cell r="N6">
            <v>43466</v>
          </cell>
        </row>
        <row r="7">
          <cell r="C7" t="str">
            <v>End Date</v>
          </cell>
          <cell r="J7">
            <v>43190</v>
          </cell>
          <cell r="K7">
            <v>43281</v>
          </cell>
          <cell r="L7">
            <v>43373</v>
          </cell>
          <cell r="M7">
            <v>43465</v>
          </cell>
          <cell r="N7">
            <v>43555</v>
          </cell>
        </row>
        <row r="8">
          <cell r="C8" t="str">
            <v>Number of Days</v>
          </cell>
          <cell r="J8">
            <v>35</v>
          </cell>
          <cell r="K8">
            <v>91</v>
          </cell>
          <cell r="L8">
            <v>92</v>
          </cell>
          <cell r="M8">
            <v>92</v>
          </cell>
          <cell r="N8">
            <v>90</v>
          </cell>
        </row>
        <row r="9">
          <cell r="C9" t="str">
            <v>Counter</v>
          </cell>
          <cell r="J9">
            <v>1</v>
          </cell>
          <cell r="K9">
            <v>2</v>
          </cell>
          <cell r="L9">
            <v>3</v>
          </cell>
          <cell r="M9">
            <v>4</v>
          </cell>
          <cell r="N9">
            <v>5</v>
          </cell>
        </row>
        <row r="11">
          <cell r="B11">
            <v>1</v>
          </cell>
          <cell r="C11" t="str">
            <v>Revenues</v>
          </cell>
        </row>
        <row r="13">
          <cell r="C13" t="str">
            <v>Summary Data</v>
          </cell>
        </row>
        <row r="15">
          <cell r="D15" t="str">
            <v>International Sales</v>
          </cell>
        </row>
        <row r="17">
          <cell r="F17" t="str">
            <v>Guns</v>
          </cell>
          <cell r="G17" t="str">
            <v>$'000</v>
          </cell>
          <cell r="J17">
            <v>183</v>
          </cell>
          <cell r="K17">
            <v>780</v>
          </cell>
          <cell r="L17">
            <v>866</v>
          </cell>
          <cell r="M17">
            <v>355</v>
          </cell>
          <cell r="N17">
            <v>797</v>
          </cell>
        </row>
        <row r="18">
          <cell r="F18" t="str">
            <v>Drugs</v>
          </cell>
          <cell r="G18" t="str">
            <v>$'000</v>
          </cell>
          <cell r="J18">
            <v>685</v>
          </cell>
          <cell r="K18">
            <v>131</v>
          </cell>
          <cell r="L18">
            <v>998</v>
          </cell>
          <cell r="M18">
            <v>203</v>
          </cell>
          <cell r="N18">
            <v>333</v>
          </cell>
        </row>
        <row r="19">
          <cell r="F19" t="str">
            <v>Roses</v>
          </cell>
          <cell r="G19" t="str">
            <v>$'000</v>
          </cell>
          <cell r="J19">
            <v>514</v>
          </cell>
          <cell r="K19">
            <v>452</v>
          </cell>
          <cell r="L19">
            <v>368</v>
          </cell>
          <cell r="M19">
            <v>897</v>
          </cell>
          <cell r="N19">
            <v>418</v>
          </cell>
        </row>
        <row r="20">
          <cell r="G20" t="str">
            <v>$'000</v>
          </cell>
          <cell r="J20">
            <v>1382</v>
          </cell>
          <cell r="K20">
            <v>1363</v>
          </cell>
          <cell r="L20">
            <v>2232</v>
          </cell>
          <cell r="M20">
            <v>1455</v>
          </cell>
          <cell r="N20">
            <v>1548</v>
          </cell>
        </row>
        <row r="23">
          <cell r="B23">
            <v>2</v>
          </cell>
          <cell r="C23" t="str">
            <v>COGS</v>
          </cell>
        </row>
        <row r="25">
          <cell r="C25" t="str">
            <v>Summary Data</v>
          </cell>
        </row>
        <row r="27">
          <cell r="D27" t="str">
            <v>Variable Costs</v>
          </cell>
        </row>
        <row r="29">
          <cell r="F29" t="str">
            <v>Direct Materials</v>
          </cell>
          <cell r="G29" t="str">
            <v>$'000</v>
          </cell>
          <cell r="J29">
            <v>54</v>
          </cell>
          <cell r="K29">
            <v>560</v>
          </cell>
          <cell r="L29">
            <v>447</v>
          </cell>
          <cell r="M29">
            <v>434</v>
          </cell>
          <cell r="N29">
            <v>165</v>
          </cell>
        </row>
        <row r="30">
          <cell r="F30" t="str">
            <v>Direct Labour</v>
          </cell>
          <cell r="G30" t="str">
            <v>$'000</v>
          </cell>
          <cell r="J30">
            <v>393</v>
          </cell>
          <cell r="K30">
            <v>457</v>
          </cell>
          <cell r="L30">
            <v>484</v>
          </cell>
          <cell r="M30">
            <v>329</v>
          </cell>
          <cell r="N30">
            <v>95</v>
          </cell>
        </row>
        <row r="31">
          <cell r="F31" t="str">
            <v>Other</v>
          </cell>
          <cell r="G31" t="str">
            <v>$'000</v>
          </cell>
          <cell r="J31">
            <v>180</v>
          </cell>
          <cell r="K31">
            <v>471</v>
          </cell>
          <cell r="L31">
            <v>519</v>
          </cell>
          <cell r="M31">
            <v>430</v>
          </cell>
          <cell r="N31">
            <v>75</v>
          </cell>
        </row>
        <row r="32">
          <cell r="G32" t="str">
            <v>$'000</v>
          </cell>
          <cell r="J32">
            <v>627</v>
          </cell>
          <cell r="K32">
            <v>1488</v>
          </cell>
          <cell r="L32">
            <v>1450</v>
          </cell>
          <cell r="M32">
            <v>1193</v>
          </cell>
          <cell r="N32">
            <v>335</v>
          </cell>
        </row>
        <row r="35">
          <cell r="B35">
            <v>3</v>
          </cell>
          <cell r="C35" t="str">
            <v>Capex</v>
          </cell>
        </row>
        <row r="37">
          <cell r="C37" t="str">
            <v>Summary Data</v>
          </cell>
        </row>
        <row r="39">
          <cell r="D39" t="str">
            <v>Capitalised Expenditure</v>
          </cell>
        </row>
        <row r="41">
          <cell r="F41" t="str">
            <v>Office Furniture</v>
          </cell>
          <cell r="G41" t="str">
            <v>$'000</v>
          </cell>
          <cell r="J41">
            <v>549</v>
          </cell>
          <cell r="K41">
            <v>383</v>
          </cell>
          <cell r="L41">
            <v>596</v>
          </cell>
          <cell r="M41">
            <v>638</v>
          </cell>
          <cell r="N41">
            <v>655</v>
          </cell>
        </row>
        <row r="42">
          <cell r="F42" t="str">
            <v>Laptops</v>
          </cell>
          <cell r="G42" t="str">
            <v>$'000</v>
          </cell>
          <cell r="J42">
            <v>556</v>
          </cell>
          <cell r="K42">
            <v>321</v>
          </cell>
          <cell r="L42">
            <v>434</v>
          </cell>
          <cell r="M42">
            <v>537</v>
          </cell>
          <cell r="N42">
            <v>248</v>
          </cell>
        </row>
        <row r="43">
          <cell r="F43" t="str">
            <v>All Terrain Vehicles</v>
          </cell>
          <cell r="G43" t="str">
            <v>$'000</v>
          </cell>
          <cell r="J43">
            <v>299</v>
          </cell>
          <cell r="K43">
            <v>172</v>
          </cell>
          <cell r="L43">
            <v>537</v>
          </cell>
          <cell r="M43">
            <v>445</v>
          </cell>
          <cell r="N43">
            <v>558</v>
          </cell>
        </row>
        <row r="44">
          <cell r="F44" t="str">
            <v>Bullet Proof Shielding</v>
          </cell>
          <cell r="G44" t="str">
            <v>$'000</v>
          </cell>
          <cell r="J44">
            <v>551</v>
          </cell>
          <cell r="K44">
            <v>143</v>
          </cell>
          <cell r="L44">
            <v>337</v>
          </cell>
          <cell r="M44">
            <v>189</v>
          </cell>
          <cell r="N44">
            <v>460</v>
          </cell>
        </row>
        <row r="45">
          <cell r="G45" t="str">
            <v>$'000</v>
          </cell>
          <cell r="J45">
            <v>1955</v>
          </cell>
          <cell r="K45">
            <v>1019</v>
          </cell>
          <cell r="L45">
            <v>1904</v>
          </cell>
          <cell r="M45">
            <v>1809</v>
          </cell>
          <cell r="N45">
            <v>1921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64"/>
    </row>
    <row r="3" spans="1:19" x14ac:dyDescent="0.2">
      <c r="A3" s="69" t="s">
        <v>1</v>
      </c>
    </row>
    <row r="5" spans="1:19" ht="20.25" x14ac:dyDescent="0.3">
      <c r="C5" s="51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52" t="str">
        <f ca="1">Model_Name</f>
        <v>Chapter 8 - SP Example Import Model.xlsx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6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70" t="s">
        <v>100</v>
      </c>
      <c r="D17" s="70"/>
      <c r="E17" s="70"/>
      <c r="F17" s="70"/>
      <c r="G17" s="70"/>
      <c r="H17" s="70"/>
      <c r="I17" s="70"/>
      <c r="J17" s="70"/>
    </row>
    <row r="18" spans="3:10" ht="12.75" x14ac:dyDescent="0.2">
      <c r="C18" s="70"/>
      <c r="D18" s="70"/>
      <c r="E18" s="70"/>
      <c r="F18" s="70"/>
      <c r="G18" s="70"/>
      <c r="H18" s="70"/>
      <c r="I18" s="70"/>
      <c r="J18" s="70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71" t="s">
        <v>22</v>
      </c>
      <c r="H21" s="71"/>
      <c r="I21" s="71"/>
      <c r="J21" s="8"/>
    </row>
    <row r="22" spans="3:10" ht="12.75" x14ac:dyDescent="0.2">
      <c r="C22" s="11" t="s">
        <v>23</v>
      </c>
      <c r="D22" s="10"/>
      <c r="E22" s="8"/>
      <c r="F22" s="8"/>
      <c r="G22" s="71" t="s">
        <v>24</v>
      </c>
      <c r="H22" s="71"/>
      <c r="I22" s="71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1" t="s">
        <v>1</v>
      </c>
      <c r="F1" s="13"/>
      <c r="G1" s="13"/>
    </row>
    <row r="2" spans="1:24" ht="18" x14ac:dyDescent="0.25">
      <c r="A2" s="52" t="str">
        <f ca="1">Model_Name</f>
        <v>Chapter 8 - SP Example Import Model.xlsx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3">
        <v>1</v>
      </c>
      <c r="C7" s="53" t="s">
        <v>25</v>
      </c>
      <c r="D7" s="53"/>
      <c r="E7" s="53"/>
      <c r="F7" s="53"/>
      <c r="G7" s="53"/>
      <c r="H7" s="53"/>
      <c r="I7" s="53"/>
      <c r="J7" s="53"/>
      <c r="K7" s="53"/>
      <c r="L7" s="5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69" t="s">
        <v>26</v>
      </c>
    </row>
    <row r="10" spans="1:24" x14ac:dyDescent="0.2">
      <c r="F10" s="69" t="s">
        <v>27</v>
      </c>
    </row>
    <row r="11" spans="1:24" x14ac:dyDescent="0.2">
      <c r="F11" s="69" t="s">
        <v>0</v>
      </c>
    </row>
    <row r="12" spans="1:24" x14ac:dyDescent="0.2">
      <c r="F12" s="69" t="s">
        <v>71</v>
      </c>
    </row>
    <row r="13" spans="1:24" x14ac:dyDescent="0.2">
      <c r="F13" s="69" t="s">
        <v>101</v>
      </c>
    </row>
    <row r="14" spans="1:24" x14ac:dyDescent="0.2">
      <c r="F14" s="69" t="s">
        <v>66</v>
      </c>
    </row>
    <row r="15" spans="1:24" x14ac:dyDescent="0.2">
      <c r="F15" s="69" t="s">
        <v>83</v>
      </c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CC152032-D9CD-48BA-9883-0A66448802F5}"/>
    <hyperlink ref="F10" location="HL_3" display="Style Guide" xr:uid="{01C931FF-C890-4742-87F9-2C674F932C7A}"/>
    <hyperlink ref="F11" location="HL_4" display="Model Parameters" xr:uid="{7485D9E7-1B34-44B9-B092-B745091098BD}"/>
    <hyperlink ref="F12" location="HL_5" display="Timing" xr:uid="{8D03C05D-F163-4417-8F5B-C44BDE2AC0BE}"/>
    <hyperlink ref="F13" location="HL_6" display="Import Sheet" xr:uid="{462B1F00-294B-4CB7-8325-8A59D6EB1D05}"/>
    <hyperlink ref="F14" location="HL_7" display="Error Checks" xr:uid="{3D7E8F79-7E12-410D-8A31-5454E02E016C}"/>
    <hyperlink ref="F15" location="HL_8" display="Change Log" xr:uid="{2B90D1A5-C6EB-43E8-A7AD-28EF733721A7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2" t="str">
        <f ca="1">Model_Name</f>
        <v>Chapter 8 - SP Example Import Model.xlsx</v>
      </c>
    </row>
    <row r="3" spans="1:13" x14ac:dyDescent="0.2">
      <c r="A3" s="71" t="s">
        <v>1</v>
      </c>
      <c r="B3" s="71"/>
      <c r="C3" s="71"/>
      <c r="D3" s="71"/>
      <c r="E3" s="71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64"/>
    </row>
    <row r="6" spans="1:13" ht="16.5" thickBot="1" x14ac:dyDescent="0.3">
      <c r="B6" s="53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3" t="s">
        <v>29</v>
      </c>
      <c r="D8" s="73"/>
      <c r="E8" s="73"/>
      <c r="F8" s="73"/>
      <c r="G8" s="73"/>
      <c r="H8" s="14"/>
      <c r="I8" s="14" t="s">
        <v>30</v>
      </c>
      <c r="J8" s="14"/>
      <c r="K8" s="14" t="s">
        <v>31</v>
      </c>
    </row>
    <row r="9" spans="1:13" outlineLevel="1" x14ac:dyDescent="0.2">
      <c r="C9" s="72"/>
      <c r="D9" s="72"/>
      <c r="E9" s="72"/>
      <c r="F9" s="72"/>
      <c r="G9" s="72"/>
      <c r="H9" s="49"/>
      <c r="I9" s="49"/>
      <c r="J9" s="17"/>
      <c r="K9" s="20"/>
    </row>
    <row r="10" spans="1:13" ht="20.25" outlineLevel="1" x14ac:dyDescent="0.3">
      <c r="C10" s="72" t="s">
        <v>32</v>
      </c>
      <c r="D10" s="72"/>
      <c r="E10" s="72"/>
      <c r="F10" s="72"/>
      <c r="G10" s="72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2" t="s">
        <v>5</v>
      </c>
      <c r="D11" s="72"/>
      <c r="E11" s="72"/>
      <c r="F11" s="72"/>
      <c r="G11" s="72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2"/>
      <c r="D12" s="72"/>
      <c r="E12" s="72"/>
      <c r="F12" s="72"/>
      <c r="G12" s="72"/>
      <c r="H12" s="15"/>
      <c r="I12" s="15"/>
      <c r="J12" s="17"/>
      <c r="K12" s="20"/>
    </row>
    <row r="13" spans="1:13" ht="16.5" outlineLevel="1" thickBot="1" x14ac:dyDescent="0.3">
      <c r="C13" s="72" t="s">
        <v>33</v>
      </c>
      <c r="D13" s="72"/>
      <c r="E13" s="72"/>
      <c r="F13" s="72"/>
      <c r="G13" s="72"/>
      <c r="H13" s="15"/>
      <c r="I13" s="48" t="str">
        <f>C13</f>
        <v>Header 1</v>
      </c>
      <c r="J13" s="17"/>
      <c r="K13" s="18" t="s">
        <v>33</v>
      </c>
    </row>
    <row r="14" spans="1:13" ht="17.25" outlineLevel="1" thickTop="1" x14ac:dyDescent="0.25">
      <c r="C14" s="72" t="s">
        <v>34</v>
      </c>
      <c r="D14" s="72"/>
      <c r="E14" s="72"/>
      <c r="F14" s="72"/>
      <c r="G14" s="72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2" t="s">
        <v>35</v>
      </c>
      <c r="D15" s="72"/>
      <c r="E15" s="72"/>
      <c r="F15" s="72"/>
      <c r="G15" s="72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2" t="s">
        <v>36</v>
      </c>
      <c r="D16" s="72"/>
      <c r="E16" s="72"/>
      <c r="F16" s="72"/>
      <c r="G16" s="72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2"/>
      <c r="D17" s="72"/>
      <c r="E17" s="72"/>
      <c r="F17" s="72"/>
      <c r="G17" s="72"/>
      <c r="H17" s="15"/>
      <c r="I17" s="15"/>
      <c r="J17" s="17"/>
      <c r="K17" s="20"/>
    </row>
    <row r="18" spans="2:14" ht="15" outlineLevel="1" x14ac:dyDescent="0.25">
      <c r="C18" s="72" t="s">
        <v>37</v>
      </c>
      <c r="D18" s="72"/>
      <c r="E18" s="72"/>
      <c r="F18" s="72"/>
      <c r="G18" s="72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2"/>
      <c r="D19" s="72"/>
      <c r="E19" s="72"/>
      <c r="F19" s="72"/>
      <c r="G19" s="72"/>
      <c r="H19" s="15"/>
      <c r="I19" s="15"/>
      <c r="J19" s="17"/>
      <c r="K19" s="20"/>
      <c r="N19" s="23"/>
    </row>
    <row r="20" spans="2:14" ht="15" outlineLevel="1" x14ac:dyDescent="0.25">
      <c r="C20" s="72" t="s">
        <v>38</v>
      </c>
      <c r="D20" s="72"/>
      <c r="E20" s="72"/>
      <c r="F20" s="72"/>
      <c r="G20" s="72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3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5" t="s">
        <v>29</v>
      </c>
      <c r="D25" s="75"/>
      <c r="E25" s="75"/>
      <c r="F25" s="75"/>
      <c r="G25" s="75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2"/>
      <c r="D26" s="72"/>
      <c r="E26" s="72"/>
      <c r="F26" s="72"/>
      <c r="G26" s="72"/>
      <c r="H26" s="49"/>
      <c r="I26" s="49"/>
      <c r="J26" s="17"/>
      <c r="K26" s="18"/>
    </row>
    <row r="27" spans="2:14" ht="15" outlineLevel="1" x14ac:dyDescent="0.25">
      <c r="C27" s="72" t="s">
        <v>40</v>
      </c>
      <c r="D27" s="72"/>
      <c r="E27" s="72"/>
      <c r="F27" s="72"/>
      <c r="G27" s="72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2"/>
      <c r="D28" s="72"/>
      <c r="E28" s="72"/>
      <c r="F28" s="72"/>
      <c r="G28" s="72"/>
      <c r="H28" s="15"/>
      <c r="I28" s="15"/>
      <c r="J28" s="15"/>
      <c r="K28" s="26"/>
    </row>
    <row r="29" spans="2:14" ht="15" outlineLevel="1" x14ac:dyDescent="0.25">
      <c r="C29" s="72" t="s">
        <v>41</v>
      </c>
      <c r="D29" s="72"/>
      <c r="E29" s="72"/>
      <c r="F29" s="72"/>
      <c r="G29" s="72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2"/>
      <c r="D30" s="72"/>
      <c r="E30" s="72"/>
      <c r="F30" s="72"/>
      <c r="G30" s="72"/>
      <c r="H30" s="15"/>
      <c r="I30" s="15"/>
      <c r="J30" s="15"/>
      <c r="K30" s="26"/>
    </row>
    <row r="31" spans="2:14" ht="15" outlineLevel="1" x14ac:dyDescent="0.25">
      <c r="C31" s="74" t="s">
        <v>42</v>
      </c>
      <c r="D31" s="74"/>
      <c r="E31" s="74"/>
      <c r="F31" s="74"/>
      <c r="G31" s="74"/>
      <c r="I31" s="28"/>
      <c r="K31" s="26" t="str">
        <f>C31</f>
        <v>Empty</v>
      </c>
    </row>
    <row r="32" spans="2:14" ht="15" outlineLevel="1" x14ac:dyDescent="0.25">
      <c r="C32" s="74"/>
      <c r="D32" s="74"/>
      <c r="E32" s="74"/>
      <c r="F32" s="74"/>
      <c r="G32" s="74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4" t="s">
        <v>44</v>
      </c>
      <c r="D35" s="74"/>
      <c r="E35" s="74"/>
      <c r="F35" s="74"/>
      <c r="G35" s="74"/>
      <c r="I35" s="12" t="s">
        <v>44</v>
      </c>
      <c r="K35" s="26" t="str">
        <f>C35</f>
        <v>Hyperlink</v>
      </c>
    </row>
    <row r="36" spans="3:11" ht="15" outlineLevel="1" x14ac:dyDescent="0.25">
      <c r="C36" s="74"/>
      <c r="D36" s="74"/>
      <c r="E36" s="74"/>
      <c r="F36" s="74"/>
      <c r="G36" s="74"/>
      <c r="K36" s="26"/>
    </row>
    <row r="37" spans="3:11" ht="15" outlineLevel="1" x14ac:dyDescent="0.25">
      <c r="C37" s="74" t="s">
        <v>45</v>
      </c>
      <c r="D37" s="74"/>
      <c r="E37" s="74"/>
      <c r="F37" s="74"/>
      <c r="G37" s="74"/>
      <c r="I37" s="30" t="str">
        <f>'Error Checks'!E12</f>
        <v>Example</v>
      </c>
      <c r="K37" s="26" t="str">
        <f>C37</f>
        <v>Internal Reference</v>
      </c>
    </row>
    <row r="38" spans="3:11" ht="15" outlineLevel="1" x14ac:dyDescent="0.25">
      <c r="C38" s="74"/>
      <c r="D38" s="74"/>
      <c r="E38" s="74"/>
      <c r="F38" s="74"/>
      <c r="G38" s="74"/>
      <c r="K38" s="26"/>
    </row>
    <row r="39" spans="3:11" ht="15" outlineLevel="1" x14ac:dyDescent="0.25">
      <c r="C39" s="74" t="s">
        <v>46</v>
      </c>
      <c r="D39" s="74"/>
      <c r="E39" s="74"/>
      <c r="F39" s="74"/>
      <c r="G39" s="74"/>
      <c r="I39" s="31">
        <v>77</v>
      </c>
      <c r="K39" s="26" t="s">
        <v>47</v>
      </c>
    </row>
    <row r="40" spans="3:11" ht="15" outlineLevel="1" x14ac:dyDescent="0.25">
      <c r="C40" s="74"/>
      <c r="D40" s="74"/>
      <c r="E40" s="74"/>
      <c r="F40" s="74"/>
      <c r="G40" s="74"/>
      <c r="K40" s="26"/>
    </row>
    <row r="41" spans="3:11" ht="15" outlineLevel="1" x14ac:dyDescent="0.25">
      <c r="C41" s="74" t="s">
        <v>48</v>
      </c>
      <c r="D41" s="74"/>
      <c r="E41" s="74"/>
      <c r="F41" s="74"/>
      <c r="G41" s="74"/>
      <c r="I41" s="32">
        <f>I39</f>
        <v>77</v>
      </c>
      <c r="K41" s="26" t="str">
        <f>C41</f>
        <v>Line Total</v>
      </c>
    </row>
    <row r="42" spans="3:11" ht="15" outlineLevel="1" x14ac:dyDescent="0.25">
      <c r="C42" s="74"/>
      <c r="D42" s="74"/>
      <c r="E42" s="74"/>
      <c r="F42" s="74"/>
      <c r="G42" s="74"/>
      <c r="K42" s="26"/>
    </row>
    <row r="43" spans="3:11" ht="15" outlineLevel="1" x14ac:dyDescent="0.25">
      <c r="C43" s="74" t="s">
        <v>49</v>
      </c>
      <c r="D43" s="74"/>
      <c r="E43" s="74"/>
      <c r="F43" s="74"/>
      <c r="G43" s="74"/>
      <c r="I43" s="33">
        <v>365</v>
      </c>
      <c r="K43" s="26" t="str">
        <f>C43</f>
        <v>Parameter</v>
      </c>
    </row>
    <row r="44" spans="3:11" ht="15" outlineLevel="1" x14ac:dyDescent="0.25">
      <c r="C44" s="74"/>
      <c r="D44" s="74"/>
      <c r="E44" s="74"/>
      <c r="F44" s="74"/>
      <c r="G44" s="74"/>
      <c r="K44" s="26"/>
    </row>
    <row r="45" spans="3:11" ht="15" outlineLevel="1" x14ac:dyDescent="0.25">
      <c r="C45" s="74" t="s">
        <v>50</v>
      </c>
      <c r="D45" s="74"/>
      <c r="E45" s="74"/>
      <c r="F45" s="74"/>
      <c r="G45" s="74"/>
      <c r="I45" s="34" t="s">
        <v>51</v>
      </c>
      <c r="K45" s="26" t="str">
        <f>C45</f>
        <v>Range Name Description</v>
      </c>
    </row>
    <row r="46" spans="3:11" ht="15" outlineLevel="1" x14ac:dyDescent="0.25">
      <c r="C46" s="74"/>
      <c r="D46" s="74"/>
      <c r="E46" s="74"/>
      <c r="F46" s="74"/>
      <c r="G46" s="74"/>
      <c r="K46" s="26"/>
    </row>
    <row r="47" spans="3:11" ht="15" outlineLevel="1" x14ac:dyDescent="0.25">
      <c r="C47" s="74" t="s">
        <v>52</v>
      </c>
      <c r="D47" s="74"/>
      <c r="E47" s="74"/>
      <c r="F47" s="74"/>
      <c r="G47" s="74"/>
      <c r="I47" s="35">
        <f>ROW(C47)</f>
        <v>47</v>
      </c>
      <c r="K47" s="26" t="s">
        <v>53</v>
      </c>
    </row>
    <row r="48" spans="3:11" ht="15" outlineLevel="1" x14ac:dyDescent="0.25">
      <c r="C48" s="74"/>
      <c r="D48" s="74"/>
      <c r="E48" s="74"/>
      <c r="F48" s="74"/>
      <c r="G48" s="74"/>
      <c r="K48" s="26"/>
    </row>
    <row r="49" spans="2:13" ht="15" outlineLevel="1" x14ac:dyDescent="0.25">
      <c r="C49" s="74" t="s">
        <v>54</v>
      </c>
      <c r="D49" s="74"/>
      <c r="E49" s="74"/>
      <c r="F49" s="74"/>
      <c r="G49" s="74"/>
      <c r="I49" s="36">
        <f>I41</f>
        <v>77</v>
      </c>
      <c r="K49" s="26" t="str">
        <f>C49</f>
        <v>Row Summary</v>
      </c>
    </row>
    <row r="50" spans="2:13" ht="15" outlineLevel="1" x14ac:dyDescent="0.25">
      <c r="C50" s="74"/>
      <c r="D50" s="74"/>
      <c r="E50" s="74"/>
      <c r="F50" s="74"/>
      <c r="G50" s="74"/>
      <c r="K50" s="26"/>
    </row>
    <row r="51" spans="2:13" ht="15" outlineLevel="1" x14ac:dyDescent="0.25">
      <c r="C51" s="74" t="s">
        <v>55</v>
      </c>
      <c r="D51" s="74"/>
      <c r="E51" s="74"/>
      <c r="F51" s="74"/>
      <c r="G51" s="74"/>
      <c r="I51" s="37" t="s">
        <v>70</v>
      </c>
      <c r="K51" s="26" t="str">
        <f>C51</f>
        <v>Units</v>
      </c>
    </row>
    <row r="52" spans="2:13" ht="15" outlineLevel="1" x14ac:dyDescent="0.25">
      <c r="C52" s="74"/>
      <c r="D52" s="74"/>
      <c r="E52" s="74"/>
      <c r="F52" s="74"/>
      <c r="G52" s="74"/>
      <c r="K52" s="26"/>
    </row>
    <row r="53" spans="2:13" ht="15" outlineLevel="1" x14ac:dyDescent="0.25">
      <c r="C53" s="74" t="s">
        <v>56</v>
      </c>
      <c r="D53" s="74"/>
      <c r="E53" s="74"/>
      <c r="F53" s="74"/>
      <c r="G53" s="74"/>
      <c r="I53" s="38"/>
      <c r="K53" s="26" t="str">
        <f>C53</f>
        <v>WIP</v>
      </c>
    </row>
    <row r="54" spans="2:13" ht="15" outlineLevel="1" x14ac:dyDescent="0.25">
      <c r="C54" s="74"/>
      <c r="D54" s="74"/>
      <c r="E54" s="74"/>
      <c r="F54" s="74"/>
      <c r="G54" s="74"/>
      <c r="K54" s="26"/>
    </row>
    <row r="55" spans="2:13" outlineLevel="1" x14ac:dyDescent="0.2">
      <c r="C55" s="74"/>
      <c r="D55" s="74"/>
      <c r="E55" s="74"/>
      <c r="F55" s="74"/>
      <c r="G55" s="74"/>
    </row>
    <row r="56" spans="2:13" ht="16.5" thickBot="1" x14ac:dyDescent="0.3">
      <c r="B56" s="53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3" t="s">
        <v>29</v>
      </c>
      <c r="D58" s="73"/>
      <c r="E58" s="73"/>
      <c r="F58" s="73"/>
      <c r="G58" s="73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4" t="s">
        <v>58</v>
      </c>
      <c r="D60" s="74"/>
      <c r="E60" s="74"/>
      <c r="F60" s="74"/>
      <c r="G60" s="74"/>
      <c r="I60" s="56">
        <v>123456.789</v>
      </c>
      <c r="K60" s="26" t="str">
        <f t="shared" ref="K60:K66" si="0">C60</f>
        <v>Comma</v>
      </c>
    </row>
    <row r="61" spans="2:13" ht="15" outlineLevel="1" x14ac:dyDescent="0.25">
      <c r="C61" s="74"/>
      <c r="D61" s="74"/>
      <c r="E61" s="74"/>
      <c r="F61" s="74"/>
      <c r="G61" s="74"/>
      <c r="K61" s="26"/>
    </row>
    <row r="62" spans="2:13" ht="15" outlineLevel="1" x14ac:dyDescent="0.25">
      <c r="C62" s="74" t="s">
        <v>59</v>
      </c>
      <c r="D62" s="74"/>
      <c r="E62" s="74"/>
      <c r="F62" s="74"/>
      <c r="G62" s="74"/>
      <c r="I62" s="55">
        <v>-123456.789</v>
      </c>
      <c r="K62" s="26" t="str">
        <f t="shared" si="0"/>
        <v>Comma [0]</v>
      </c>
    </row>
    <row r="63" spans="2:13" ht="15" outlineLevel="1" x14ac:dyDescent="0.25">
      <c r="C63" s="74"/>
      <c r="D63" s="74"/>
      <c r="E63" s="74"/>
      <c r="F63" s="74"/>
      <c r="G63" s="74"/>
      <c r="K63" s="26"/>
    </row>
    <row r="64" spans="2:13" ht="15" outlineLevel="1" x14ac:dyDescent="0.25">
      <c r="C64" s="74" t="s">
        <v>60</v>
      </c>
      <c r="D64" s="74"/>
      <c r="E64" s="74"/>
      <c r="F64" s="74"/>
      <c r="G64" s="74"/>
      <c r="I64" s="57">
        <v>123456.789</v>
      </c>
      <c r="K64" s="26" t="str">
        <f t="shared" si="0"/>
        <v>Currency</v>
      </c>
    </row>
    <row r="65" spans="3:11" ht="15" outlineLevel="1" x14ac:dyDescent="0.25">
      <c r="C65" s="74"/>
      <c r="D65" s="74"/>
      <c r="E65" s="74"/>
      <c r="F65" s="74"/>
      <c r="G65" s="74"/>
      <c r="K65" s="26"/>
    </row>
    <row r="66" spans="3:11" ht="15" outlineLevel="1" x14ac:dyDescent="0.25">
      <c r="C66" s="74" t="s">
        <v>61</v>
      </c>
      <c r="D66" s="74"/>
      <c r="E66" s="74"/>
      <c r="F66" s="74"/>
      <c r="G66" s="74"/>
      <c r="I66" s="58">
        <v>123456.789</v>
      </c>
      <c r="K66" s="26" t="str">
        <f t="shared" si="0"/>
        <v>Currency [0]</v>
      </c>
    </row>
    <row r="67" spans="3:11" ht="15" outlineLevel="1" x14ac:dyDescent="0.25">
      <c r="C67" s="74"/>
      <c r="D67" s="74"/>
      <c r="E67" s="74"/>
      <c r="F67" s="74"/>
      <c r="G67" s="74"/>
      <c r="K67" s="26"/>
    </row>
    <row r="68" spans="3:11" ht="15" outlineLevel="1" x14ac:dyDescent="0.25">
      <c r="C68" s="72" t="s">
        <v>62</v>
      </c>
      <c r="D68" s="72"/>
      <c r="E68" s="72"/>
      <c r="F68" s="72"/>
      <c r="G68" s="72"/>
      <c r="H68" s="15"/>
      <c r="I68" s="59">
        <f ca="1">TODAY()</f>
        <v>43978</v>
      </c>
      <c r="J68" s="15"/>
      <c r="K68" s="26" t="str">
        <f>C68</f>
        <v>Date</v>
      </c>
    </row>
    <row r="69" spans="3:11" ht="15" outlineLevel="1" x14ac:dyDescent="0.25">
      <c r="C69" s="72"/>
      <c r="D69" s="72"/>
      <c r="E69" s="72"/>
      <c r="F69" s="72"/>
      <c r="G69" s="72"/>
      <c r="H69" s="15"/>
      <c r="I69" s="15"/>
      <c r="J69" s="15"/>
      <c r="K69" s="26"/>
    </row>
    <row r="70" spans="3:11" ht="15" outlineLevel="1" x14ac:dyDescent="0.25">
      <c r="C70" s="72" t="s">
        <v>63</v>
      </c>
      <c r="D70" s="72"/>
      <c r="E70" s="72"/>
      <c r="F70" s="72"/>
      <c r="G70" s="72"/>
      <c r="H70" s="15"/>
      <c r="I70" s="60">
        <f ca="1">TODAY()</f>
        <v>43978</v>
      </c>
      <c r="J70" s="15"/>
      <c r="K70" s="26" t="str">
        <f>C70</f>
        <v>Date Heading</v>
      </c>
    </row>
    <row r="71" spans="3:11" ht="15" outlineLevel="1" x14ac:dyDescent="0.25">
      <c r="C71" s="74"/>
      <c r="D71" s="74"/>
      <c r="E71" s="74"/>
      <c r="F71" s="74"/>
      <c r="G71" s="74"/>
      <c r="K71" s="26"/>
    </row>
    <row r="72" spans="3:11" ht="15" outlineLevel="1" x14ac:dyDescent="0.25">
      <c r="C72" s="74" t="s">
        <v>64</v>
      </c>
      <c r="D72" s="74"/>
      <c r="E72" s="74"/>
      <c r="F72" s="74"/>
      <c r="G72" s="74"/>
      <c r="I72" s="40">
        <v>-123456.789</v>
      </c>
      <c r="K72" s="26" t="str">
        <f>C72</f>
        <v>Numbers 0</v>
      </c>
    </row>
    <row r="73" spans="3:11" ht="15" outlineLevel="1" x14ac:dyDescent="0.25">
      <c r="C73" s="74"/>
      <c r="D73" s="74"/>
      <c r="E73" s="74"/>
      <c r="F73" s="74"/>
      <c r="G73" s="74"/>
      <c r="K73" s="26"/>
    </row>
    <row r="74" spans="3:11" ht="15" outlineLevel="1" x14ac:dyDescent="0.25">
      <c r="C74" s="74" t="s">
        <v>65</v>
      </c>
      <c r="D74" s="74"/>
      <c r="E74" s="74"/>
      <c r="F74" s="74"/>
      <c r="G74" s="74"/>
      <c r="I74" s="41">
        <v>0.5</v>
      </c>
      <c r="K74" s="26" t="str">
        <f>C74</f>
        <v>Percent</v>
      </c>
    </row>
    <row r="75" spans="3:11" outlineLevel="1" x14ac:dyDescent="0.2">
      <c r="C75" s="74"/>
      <c r="D75" s="74"/>
      <c r="E75" s="74"/>
      <c r="F75" s="74"/>
      <c r="G75" s="74"/>
    </row>
    <row r="76" spans="3:11" outlineLevel="1" x14ac:dyDescent="0.2">
      <c r="C76" s="74"/>
      <c r="D76" s="74"/>
      <c r="E76" s="74"/>
      <c r="F76" s="74"/>
      <c r="G76" s="74"/>
    </row>
    <row r="77" spans="3:11" x14ac:dyDescent="0.2">
      <c r="C77" s="74"/>
      <c r="D77" s="74"/>
      <c r="E77" s="74"/>
      <c r="F77" s="74"/>
      <c r="G77" s="74"/>
    </row>
    <row r="78" spans="3:11" x14ac:dyDescent="0.2">
      <c r="C78" s="74"/>
      <c r="D78" s="74"/>
      <c r="E78" s="74"/>
      <c r="F78" s="74"/>
      <c r="G78" s="74"/>
    </row>
    <row r="79" spans="3:11" x14ac:dyDescent="0.2">
      <c r="C79" s="74"/>
      <c r="D79" s="74"/>
      <c r="E79" s="74"/>
      <c r="F79" s="74"/>
      <c r="G79" s="74"/>
    </row>
    <row r="80" spans="3:11" x14ac:dyDescent="0.2">
      <c r="C80" s="74"/>
      <c r="D80" s="74"/>
      <c r="E80" s="74"/>
      <c r="F80" s="74"/>
      <c r="G80" s="74"/>
    </row>
    <row r="81" spans="3:7" x14ac:dyDescent="0.2">
      <c r="C81" s="74"/>
      <c r="D81" s="74"/>
      <c r="E81" s="74"/>
      <c r="F81" s="74"/>
      <c r="G81" s="74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Model Parameters</v>
      </c>
      <c r="J1" s="71"/>
      <c r="K1" s="71"/>
    </row>
    <row r="2" spans="1:18" ht="18" x14ac:dyDescent="0.25">
      <c r="A2" s="52" t="str">
        <f ca="1">Model_Name</f>
        <v>Chapter 8 - SP Example Import Model.xlsx</v>
      </c>
    </row>
    <row r="3" spans="1:18" x14ac:dyDescent="0.2">
      <c r="A3" s="71" t="s">
        <v>1</v>
      </c>
      <c r="B3" s="71"/>
      <c r="C3" s="71"/>
      <c r="D3" s="71"/>
      <c r="E3" s="71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3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6" t="str">
        <f ca="1">IF(ISERROR(OR(FIND("[",CELL("filename",A1)),FIND("]",CELL("filename",A1)))),"",MID(CELL("filename",A1),FIND("[",CELL("filename",A1))+1,FIND("]",CELL("filename",A1))-FIND("[",CELL("filename",A1))-1))</f>
        <v>Chapter 8 - SP Example Import Model.xlsx</v>
      </c>
      <c r="H11" s="76"/>
      <c r="I11" s="76"/>
      <c r="J11" s="76"/>
      <c r="K11" s="76"/>
      <c r="L11" s="76"/>
      <c r="M11" s="76"/>
      <c r="N11" s="76"/>
    </row>
    <row r="12" spans="1:18" outlineLevel="1" x14ac:dyDescent="0.2">
      <c r="E12" t="s">
        <v>6</v>
      </c>
      <c r="G12" s="77" t="s">
        <v>99</v>
      </c>
      <c r="H12" s="77"/>
      <c r="I12" s="77"/>
      <c r="J12" s="77"/>
      <c r="K12" s="77"/>
      <c r="L12" s="77"/>
      <c r="M12" s="77"/>
      <c r="N12" s="77"/>
    </row>
    <row r="13" spans="1:18" outlineLevel="1" x14ac:dyDescent="0.2"/>
    <row r="14" spans="1:18" outlineLevel="1" x14ac:dyDescent="0.2"/>
    <row r="15" spans="1:18" ht="16.5" thickBot="1" x14ac:dyDescent="0.3">
      <c r="B15" s="53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3" customFormat="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Timing</v>
      </c>
      <c r="I1" s="71"/>
      <c r="J1" s="71"/>
    </row>
    <row r="2" spans="1:15" s="43" customFormat="1" ht="18" x14ac:dyDescent="0.25">
      <c r="A2" s="52" t="str">
        <f ca="1">Model_Name</f>
        <v>Chapter 8 - SP Example Import Model.xlsx</v>
      </c>
    </row>
    <row r="3" spans="1:15" s="43" customFormat="1" x14ac:dyDescent="0.2">
      <c r="A3" s="71" t="s">
        <v>1</v>
      </c>
      <c r="B3" s="71"/>
      <c r="C3" s="71"/>
      <c r="D3" s="71"/>
      <c r="E3" s="71"/>
    </row>
    <row r="4" spans="1:15" s="43" customFormat="1" ht="14.25" x14ac:dyDescent="0.2">
      <c r="B4" s="43" t="s">
        <v>2</v>
      </c>
      <c r="F4" s="1">
        <f>Overall_Error_Check</f>
        <v>0</v>
      </c>
    </row>
    <row r="5" spans="1:15" s="2" customFormat="1" x14ac:dyDescent="0.2">
      <c r="J5" s="45">
        <f ca="1">J$7</f>
        <v>44012</v>
      </c>
      <c r="K5" s="45">
        <f ca="1">K$7</f>
        <v>44104</v>
      </c>
      <c r="L5" s="45">
        <f ca="1">L$7</f>
        <v>44196</v>
      </c>
      <c r="M5" s="45">
        <f ca="1">M$7</f>
        <v>44286</v>
      </c>
      <c r="N5" s="45">
        <f ca="1">N$7</f>
        <v>44377</v>
      </c>
    </row>
    <row r="6" spans="1:15" s="43" customFormat="1" outlineLevel="1" x14ac:dyDescent="0.2">
      <c r="C6" s="2" t="s">
        <v>72</v>
      </c>
      <c r="J6" s="44">
        <f ca="1">IF(J$9=1,Model_Start_Date,I$7+1)</f>
        <v>43978</v>
      </c>
      <c r="K6" s="44">
        <f ca="1">IF(K$9=1,Model_Start_Date,J$7+1)</f>
        <v>44013</v>
      </c>
      <c r="L6" s="44">
        <f ca="1">IF(L$9=1,Model_Start_Date,K$7+1)</f>
        <v>44105</v>
      </c>
      <c r="M6" s="44">
        <f ca="1">IF(M$9=1,Model_Start_Date,L$7+1)</f>
        <v>44197</v>
      </c>
      <c r="N6" s="44">
        <f ca="1">IF(N$9=1,Model_Start_Date,M$7+1)</f>
        <v>44287</v>
      </c>
    </row>
    <row r="7" spans="1:15" s="43" customFormat="1" outlineLevel="1" x14ac:dyDescent="0.2">
      <c r="C7" s="2" t="s">
        <v>73</v>
      </c>
      <c r="J7" s="44">
        <f ca="1">EOMONTH(J$6,MOD(Periodicity+Reporting_Month_Factor-MONTH(J$6),Periodicity))</f>
        <v>44012</v>
      </c>
      <c r="K7" s="44">
        <f ca="1">EOMONTH(K$6,MOD(Periodicity+Reporting_Month_Factor-MONTH(K$6),Periodicity))</f>
        <v>44104</v>
      </c>
      <c r="L7" s="44">
        <f ca="1">EOMONTH(L$6,MOD(Periodicity+Reporting_Month_Factor-MONTH(L$6),Periodicity))</f>
        <v>44196</v>
      </c>
      <c r="M7" s="44">
        <f ca="1">EOMONTH(M$6,MOD(Periodicity+Reporting_Month_Factor-MONTH(M$6),Periodicity))</f>
        <v>44286</v>
      </c>
      <c r="N7" s="44">
        <f ca="1">EOMONTH(N$6,MOD(Periodicity+Reporting_Month_Factor-MONTH(N$6),Periodicity))</f>
        <v>44377</v>
      </c>
    </row>
    <row r="8" spans="1:15" s="43" customFormat="1" outlineLevel="1" x14ac:dyDescent="0.2">
      <c r="C8" s="2" t="s">
        <v>75</v>
      </c>
      <c r="J8" s="39">
        <f ca="1">J7-J6+1</f>
        <v>35</v>
      </c>
      <c r="K8" s="39">
        <f t="shared" ref="K8:N8" ca="1" si="0">K7-K6+1</f>
        <v>92</v>
      </c>
      <c r="L8" s="39">
        <f t="shared" ca="1" si="0"/>
        <v>92</v>
      </c>
      <c r="M8" s="39">
        <f t="shared" ca="1" si="0"/>
        <v>90</v>
      </c>
      <c r="N8" s="39">
        <f t="shared" ca="1" si="0"/>
        <v>91</v>
      </c>
    </row>
    <row r="9" spans="1:15" s="43" customFormat="1" ht="15" outlineLevel="1" x14ac:dyDescent="0.25">
      <c r="C9" s="2" t="s">
        <v>74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3" customFormat="1" x14ac:dyDescent="0.2">
      <c r="A10" s="64"/>
    </row>
    <row r="11" spans="1:15" s="43" customFormat="1" ht="16.5" thickBot="1" x14ac:dyDescent="0.3">
      <c r="B11" s="53">
        <f>MAX($B$10:$B10)+1</f>
        <v>1</v>
      </c>
      <c r="C11" s="47" t="s">
        <v>76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3" customFormat="1" ht="12.75" thickTop="1" x14ac:dyDescent="0.2"/>
    <row r="13" spans="1:15" s="43" customFormat="1" ht="16.5" x14ac:dyDescent="0.25">
      <c r="C13" s="4" t="s">
        <v>77</v>
      </c>
    </row>
    <row r="15" spans="1:15" x14ac:dyDescent="0.2">
      <c r="D15" t="s">
        <v>78</v>
      </c>
      <c r="H15" s="62">
        <f ca="1">TODAY()</f>
        <v>43978</v>
      </c>
    </row>
    <row r="17" spans="4:9" x14ac:dyDescent="0.2">
      <c r="D17" t="s">
        <v>79</v>
      </c>
      <c r="H17" s="54">
        <v>3</v>
      </c>
    </row>
    <row r="19" spans="4:9" x14ac:dyDescent="0.2">
      <c r="D19" t="s">
        <v>80</v>
      </c>
      <c r="H19" s="54">
        <v>12</v>
      </c>
      <c r="I19" s="23" t="str">
        <f ca="1">"e.g. "&amp;TEXT(DATE(YEAR(Model_Start_Date)+IF(Example_Reporting_Month&lt;MONTH(Model_Start_Date),1,0),Example_Reporting_Month+1,1)-1,"dd-Mmm-yy")</f>
        <v>e.g. 31-Dec-20</v>
      </c>
    </row>
    <row r="21" spans="4:9" x14ac:dyDescent="0.2">
      <c r="D21" t="s">
        <v>81</v>
      </c>
      <c r="H21" s="40">
        <f>MOD(Example_Reporting_Month-1,Periodicity)+1</f>
        <v>3</v>
      </c>
    </row>
    <row r="23" spans="4:9" x14ac:dyDescent="0.2">
      <c r="D23" t="s">
        <v>82</v>
      </c>
      <c r="H23" s="63">
        <v>12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A8BA-33AA-4338-9FF7-04362ACB2F12}">
  <dimension ref="A1:P45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style="66" customWidth="1"/>
    <col min="6" max="6" width="18.140625" style="66" bestFit="1" customWidth="1"/>
    <col min="7" max="7" width="8" style="66" customWidth="1"/>
    <col min="8" max="9" width="3" style="66" customWidth="1"/>
    <col min="10" max="14" width="10.7109375" style="66" customWidth="1"/>
    <col min="15" max="15" width="9.140625" style="66"/>
    <col min="16" max="16" width="14" style="66" bestFit="1" customWidth="1"/>
    <col min="17" max="16384" width="9.140625" style="66"/>
  </cols>
  <sheetData>
    <row r="1" spans="1:15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Import Sheet</v>
      </c>
      <c r="I1" s="71"/>
      <c r="J1" s="71"/>
    </row>
    <row r="2" spans="1:15" ht="18" x14ac:dyDescent="0.25">
      <c r="A2" s="52" t="str">
        <f ca="1">Model_Name</f>
        <v>Chapter 8 - SP Example Import Model.xlsx</v>
      </c>
    </row>
    <row r="3" spans="1:15" x14ac:dyDescent="0.2">
      <c r="A3" s="69" t="s">
        <v>1</v>
      </c>
    </row>
    <row r="4" spans="1:15" ht="14.25" x14ac:dyDescent="0.2">
      <c r="B4" s="66" t="str">
        <f>'[1]Export Sheet'!B4</f>
        <v>Error Checks:</v>
      </c>
      <c r="G4" s="1">
        <f>'[1]Export Sheet'!G4</f>
        <v>0</v>
      </c>
    </row>
    <row r="5" spans="1:15" x14ac:dyDescent="0.2">
      <c r="J5" s="45">
        <f>'[1]Export Sheet'!J5</f>
        <v>43190</v>
      </c>
      <c r="K5" s="45">
        <f>'[1]Export Sheet'!K5</f>
        <v>43281</v>
      </c>
      <c r="L5" s="45">
        <f>'[1]Export Sheet'!L5</f>
        <v>43373</v>
      </c>
      <c r="M5" s="45">
        <f>'[1]Export Sheet'!M5</f>
        <v>43465</v>
      </c>
      <c r="N5" s="45">
        <f>'[1]Export Sheet'!N5</f>
        <v>43555</v>
      </c>
    </row>
    <row r="6" spans="1:15" outlineLevel="1" x14ac:dyDescent="0.2">
      <c r="C6" s="66" t="str">
        <f>'[1]Export Sheet'!C6</f>
        <v>Start Date</v>
      </c>
      <c r="J6" s="44">
        <f>'[1]Export Sheet'!J6</f>
        <v>43156</v>
      </c>
      <c r="K6" s="44">
        <f>'[1]Export Sheet'!K6</f>
        <v>43191</v>
      </c>
      <c r="L6" s="44">
        <f>'[1]Export Sheet'!L6</f>
        <v>43282</v>
      </c>
      <c r="M6" s="44">
        <f>'[1]Export Sheet'!M6</f>
        <v>43374</v>
      </c>
      <c r="N6" s="44">
        <f>'[1]Export Sheet'!N6</f>
        <v>43466</v>
      </c>
    </row>
    <row r="7" spans="1:15" outlineLevel="1" x14ac:dyDescent="0.2">
      <c r="C7" s="66" t="str">
        <f>'[1]Export Sheet'!C7</f>
        <v>End Date</v>
      </c>
      <c r="J7" s="44">
        <f>'[1]Export Sheet'!J7</f>
        <v>43190</v>
      </c>
      <c r="K7" s="44">
        <f>'[1]Export Sheet'!K7</f>
        <v>43281</v>
      </c>
      <c r="L7" s="44">
        <f>'[1]Export Sheet'!L7</f>
        <v>43373</v>
      </c>
      <c r="M7" s="44">
        <f>'[1]Export Sheet'!M7</f>
        <v>43465</v>
      </c>
      <c r="N7" s="44">
        <f>'[1]Export Sheet'!N7</f>
        <v>43555</v>
      </c>
    </row>
    <row r="8" spans="1:15" outlineLevel="1" x14ac:dyDescent="0.2">
      <c r="C8" s="66" t="str">
        <f>'[1]Export Sheet'!C8</f>
        <v>Number of Days</v>
      </c>
      <c r="J8" s="39">
        <f>'[1]Export Sheet'!J8</f>
        <v>35</v>
      </c>
      <c r="K8" s="39">
        <f>'[1]Export Sheet'!K8</f>
        <v>91</v>
      </c>
      <c r="L8" s="39">
        <f>'[1]Export Sheet'!L8</f>
        <v>92</v>
      </c>
      <c r="M8" s="39">
        <f>'[1]Export Sheet'!M8</f>
        <v>92</v>
      </c>
      <c r="N8" s="39">
        <f>'[1]Export Sheet'!N8</f>
        <v>90</v>
      </c>
    </row>
    <row r="9" spans="1:15" outlineLevel="1" x14ac:dyDescent="0.2">
      <c r="C9" s="66" t="str">
        <f>'[1]Export Sheet'!C9</f>
        <v>Counter</v>
      </c>
      <c r="J9" s="39">
        <f>'[1]Export Sheet'!J9</f>
        <v>1</v>
      </c>
      <c r="K9" s="39">
        <f>'[1]Export Sheet'!K9</f>
        <v>2</v>
      </c>
      <c r="L9" s="39">
        <f>'[1]Export Sheet'!L9</f>
        <v>3</v>
      </c>
      <c r="M9" s="39">
        <f>'[1]Export Sheet'!M9</f>
        <v>4</v>
      </c>
      <c r="N9" s="39">
        <f>'[1]Export Sheet'!N9</f>
        <v>5</v>
      </c>
    </row>
    <row r="10" spans="1:15" x14ac:dyDescent="0.2">
      <c r="A10" s="65"/>
    </row>
    <row r="11" spans="1:15" ht="16.5" thickBot="1" x14ac:dyDescent="0.3">
      <c r="B11" s="53">
        <f>'[1]Export Sheet'!B11</f>
        <v>1</v>
      </c>
      <c r="C11" s="47" t="str">
        <f>'[1]Export Sheet'!C11</f>
        <v>Revenues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4" t="str">
        <f>'[1]Export Sheet'!C13</f>
        <v>Summary Data</v>
      </c>
    </row>
    <row r="15" spans="1:15" ht="15" x14ac:dyDescent="0.25">
      <c r="D15" s="5" t="str">
        <f>'[1]Export Sheet'!D15</f>
        <v>International Sales</v>
      </c>
    </row>
    <row r="17" spans="2:16" x14ac:dyDescent="0.2">
      <c r="F17" s="66" t="str">
        <f>'[1]Export Sheet'!F17</f>
        <v>Guns</v>
      </c>
      <c r="G17" s="37" t="str">
        <f>'[1]Export Sheet'!G17</f>
        <v>$'000</v>
      </c>
      <c r="J17" s="40">
        <f>'[1]Export Sheet'!J17</f>
        <v>183</v>
      </c>
      <c r="K17" s="40">
        <f>'[1]Export Sheet'!K17</f>
        <v>780</v>
      </c>
      <c r="L17" s="40">
        <f>'[1]Export Sheet'!L17</f>
        <v>866</v>
      </c>
      <c r="M17" s="40">
        <f>'[1]Export Sheet'!M17</f>
        <v>355</v>
      </c>
      <c r="N17" s="40">
        <f>'[1]Export Sheet'!N17</f>
        <v>797</v>
      </c>
      <c r="P17" s="67"/>
    </row>
    <row r="18" spans="2:16" x14ac:dyDescent="0.2">
      <c r="F18" s="66" t="str">
        <f>'[1]Export Sheet'!F18</f>
        <v>Drugs</v>
      </c>
      <c r="G18" s="37" t="str">
        <f>'[1]Export Sheet'!G18</f>
        <v>$'000</v>
      </c>
      <c r="J18" s="40">
        <f>'[1]Export Sheet'!J18</f>
        <v>685</v>
      </c>
      <c r="K18" s="40">
        <f>'[1]Export Sheet'!K18</f>
        <v>131</v>
      </c>
      <c r="L18" s="40">
        <f>'[1]Export Sheet'!L18</f>
        <v>998</v>
      </c>
      <c r="M18" s="40">
        <f>'[1]Export Sheet'!M18</f>
        <v>203</v>
      </c>
      <c r="N18" s="40">
        <f>'[1]Export Sheet'!N18</f>
        <v>333</v>
      </c>
      <c r="P18" s="67"/>
    </row>
    <row r="19" spans="2:16" x14ac:dyDescent="0.2">
      <c r="F19" s="66" t="str">
        <f>'[1]Export Sheet'!F19</f>
        <v>Roses</v>
      </c>
      <c r="G19" s="37" t="str">
        <f>'[1]Export Sheet'!G19</f>
        <v>$'000</v>
      </c>
      <c r="J19" s="40">
        <f>'[1]Export Sheet'!J19</f>
        <v>514</v>
      </c>
      <c r="K19" s="40">
        <f>'[1]Export Sheet'!K19</f>
        <v>452</v>
      </c>
      <c r="L19" s="40">
        <f>'[1]Export Sheet'!L19</f>
        <v>368</v>
      </c>
      <c r="M19" s="40">
        <f>'[1]Export Sheet'!M19</f>
        <v>897</v>
      </c>
      <c r="N19" s="40">
        <f>'[1]Export Sheet'!N19</f>
        <v>418</v>
      </c>
      <c r="P19" s="67"/>
    </row>
    <row r="20" spans="2:16" x14ac:dyDescent="0.2">
      <c r="G20" s="37" t="str">
        <f>'[1]Export Sheet'!G20</f>
        <v>$'000</v>
      </c>
      <c r="J20" s="68">
        <f>'[1]Export Sheet'!J20</f>
        <v>1382</v>
      </c>
      <c r="K20" s="68">
        <f>'[1]Export Sheet'!K20</f>
        <v>1363</v>
      </c>
      <c r="L20" s="68">
        <f>'[1]Export Sheet'!L20</f>
        <v>2232</v>
      </c>
      <c r="M20" s="68">
        <f>'[1]Export Sheet'!M20</f>
        <v>1455</v>
      </c>
      <c r="N20" s="68">
        <f>'[1]Export Sheet'!N20</f>
        <v>1548</v>
      </c>
      <c r="P20" s="67"/>
    </row>
    <row r="23" spans="2:16" ht="16.5" thickBot="1" x14ac:dyDescent="0.3">
      <c r="B23" s="53">
        <f>'[1]Export Sheet'!B23</f>
        <v>2</v>
      </c>
      <c r="C23" s="47" t="str">
        <f>'[1]Export Sheet'!C23</f>
        <v>COGS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6" ht="12.75" thickTop="1" x14ac:dyDescent="0.2"/>
    <row r="25" spans="2:16" ht="16.5" x14ac:dyDescent="0.25">
      <c r="C25" s="4" t="str">
        <f>'[1]Export Sheet'!C25</f>
        <v>Summary Data</v>
      </c>
    </row>
    <row r="27" spans="2:16" ht="15" x14ac:dyDescent="0.25">
      <c r="D27" s="5" t="str">
        <f>'[1]Export Sheet'!D27</f>
        <v>Variable Costs</v>
      </c>
    </row>
    <row r="29" spans="2:16" x14ac:dyDescent="0.2">
      <c r="F29" s="66" t="str">
        <f>'[1]Export Sheet'!F29</f>
        <v>Direct Materials</v>
      </c>
      <c r="G29" s="37" t="str">
        <f>'[1]Export Sheet'!G29</f>
        <v>$'000</v>
      </c>
      <c r="J29" s="40">
        <f>'[1]Export Sheet'!J29</f>
        <v>54</v>
      </c>
      <c r="K29" s="40">
        <f>'[1]Export Sheet'!K29</f>
        <v>560</v>
      </c>
      <c r="L29" s="40">
        <f>'[1]Export Sheet'!L29</f>
        <v>447</v>
      </c>
      <c r="M29" s="40">
        <f>'[1]Export Sheet'!M29</f>
        <v>434</v>
      </c>
      <c r="N29" s="40">
        <f>'[1]Export Sheet'!N29</f>
        <v>165</v>
      </c>
      <c r="P29" s="67"/>
    </row>
    <row r="30" spans="2:16" x14ac:dyDescent="0.2">
      <c r="F30" s="66" t="str">
        <f>'[1]Export Sheet'!F30</f>
        <v>Direct Labour</v>
      </c>
      <c r="G30" s="37" t="str">
        <f>'[1]Export Sheet'!G30</f>
        <v>$'000</v>
      </c>
      <c r="J30" s="40">
        <f>'[1]Export Sheet'!J30</f>
        <v>393</v>
      </c>
      <c r="K30" s="40">
        <f>'[1]Export Sheet'!K30</f>
        <v>457</v>
      </c>
      <c r="L30" s="40">
        <f>'[1]Export Sheet'!L30</f>
        <v>484</v>
      </c>
      <c r="M30" s="40">
        <f>'[1]Export Sheet'!M30</f>
        <v>329</v>
      </c>
      <c r="N30" s="40">
        <f>'[1]Export Sheet'!N30</f>
        <v>95</v>
      </c>
      <c r="P30" s="67"/>
    </row>
    <row r="31" spans="2:16" x14ac:dyDescent="0.2">
      <c r="F31" s="66" t="str">
        <f>'[1]Export Sheet'!F31</f>
        <v>Other</v>
      </c>
      <c r="G31" s="37" t="str">
        <f>'[1]Export Sheet'!G31</f>
        <v>$'000</v>
      </c>
      <c r="J31" s="40">
        <f>'[1]Export Sheet'!J31</f>
        <v>180</v>
      </c>
      <c r="K31" s="40">
        <f>'[1]Export Sheet'!K31</f>
        <v>471</v>
      </c>
      <c r="L31" s="40">
        <f>'[1]Export Sheet'!L31</f>
        <v>519</v>
      </c>
      <c r="M31" s="40">
        <f>'[1]Export Sheet'!M31</f>
        <v>430</v>
      </c>
      <c r="N31" s="40">
        <f>'[1]Export Sheet'!N31</f>
        <v>75</v>
      </c>
      <c r="P31" s="67"/>
    </row>
    <row r="32" spans="2:16" x14ac:dyDescent="0.2">
      <c r="G32" s="37" t="str">
        <f>'[1]Export Sheet'!G32</f>
        <v>$'000</v>
      </c>
      <c r="J32" s="68">
        <f>'[1]Export Sheet'!J32</f>
        <v>627</v>
      </c>
      <c r="K32" s="68">
        <f>'[1]Export Sheet'!K32</f>
        <v>1488</v>
      </c>
      <c r="L32" s="68">
        <f>'[1]Export Sheet'!L32</f>
        <v>1450</v>
      </c>
      <c r="M32" s="68">
        <f>'[1]Export Sheet'!M32</f>
        <v>1193</v>
      </c>
      <c r="N32" s="68">
        <f>'[1]Export Sheet'!N32</f>
        <v>335</v>
      </c>
      <c r="P32" s="67"/>
    </row>
    <row r="35" spans="2:16" ht="16.5" thickBot="1" x14ac:dyDescent="0.3">
      <c r="B35" s="53">
        <f>'[1]Export Sheet'!B35</f>
        <v>3</v>
      </c>
      <c r="C35" s="47" t="str">
        <f>'[1]Export Sheet'!C35</f>
        <v>Capex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2.75" thickTop="1" x14ac:dyDescent="0.2"/>
    <row r="37" spans="2:16" ht="16.5" x14ac:dyDescent="0.25">
      <c r="C37" s="4" t="str">
        <f>'[1]Export Sheet'!C37</f>
        <v>Summary Data</v>
      </c>
    </row>
    <row r="39" spans="2:16" ht="15" x14ac:dyDescent="0.25">
      <c r="D39" s="5" t="str">
        <f>'[1]Export Sheet'!D39</f>
        <v>Capitalised Expenditure</v>
      </c>
    </row>
    <row r="41" spans="2:16" x14ac:dyDescent="0.2">
      <c r="F41" s="66" t="str">
        <f>'[1]Export Sheet'!F41</f>
        <v>Office Furniture</v>
      </c>
      <c r="G41" s="37" t="str">
        <f>'[1]Export Sheet'!G41</f>
        <v>$'000</v>
      </c>
      <c r="J41" s="40">
        <f>'[1]Export Sheet'!J41</f>
        <v>549</v>
      </c>
      <c r="K41" s="40">
        <f>'[1]Export Sheet'!K41</f>
        <v>383</v>
      </c>
      <c r="L41" s="40">
        <f>'[1]Export Sheet'!L41</f>
        <v>596</v>
      </c>
      <c r="M41" s="40">
        <f>'[1]Export Sheet'!M41</f>
        <v>638</v>
      </c>
      <c r="N41" s="40">
        <f>'[1]Export Sheet'!N41</f>
        <v>655</v>
      </c>
      <c r="P41" s="67"/>
    </row>
    <row r="42" spans="2:16" x14ac:dyDescent="0.2">
      <c r="F42" s="66" t="str">
        <f>'[1]Export Sheet'!F42</f>
        <v>Laptops</v>
      </c>
      <c r="G42" s="37" t="str">
        <f>'[1]Export Sheet'!G42</f>
        <v>$'000</v>
      </c>
      <c r="J42" s="40">
        <f>'[1]Export Sheet'!J42</f>
        <v>556</v>
      </c>
      <c r="K42" s="40">
        <f>'[1]Export Sheet'!K42</f>
        <v>321</v>
      </c>
      <c r="L42" s="40">
        <f>'[1]Export Sheet'!L42</f>
        <v>434</v>
      </c>
      <c r="M42" s="40">
        <f>'[1]Export Sheet'!M42</f>
        <v>537</v>
      </c>
      <c r="N42" s="40">
        <f>'[1]Export Sheet'!N42</f>
        <v>248</v>
      </c>
      <c r="P42" s="67"/>
    </row>
    <row r="43" spans="2:16" x14ac:dyDescent="0.2">
      <c r="F43" s="66" t="str">
        <f>'[1]Export Sheet'!F43</f>
        <v>All Terrain Vehicles</v>
      </c>
      <c r="G43" s="37" t="str">
        <f>'[1]Export Sheet'!G43</f>
        <v>$'000</v>
      </c>
      <c r="J43" s="40">
        <f>'[1]Export Sheet'!J43</f>
        <v>299</v>
      </c>
      <c r="K43" s="40">
        <f>'[1]Export Sheet'!K43</f>
        <v>172</v>
      </c>
      <c r="L43" s="40">
        <f>'[1]Export Sheet'!L43</f>
        <v>537</v>
      </c>
      <c r="M43" s="40">
        <f>'[1]Export Sheet'!M43</f>
        <v>445</v>
      </c>
      <c r="N43" s="40">
        <f>'[1]Export Sheet'!N43</f>
        <v>558</v>
      </c>
      <c r="P43" s="67"/>
    </row>
    <row r="44" spans="2:16" x14ac:dyDescent="0.2">
      <c r="F44" s="66" t="str">
        <f>'[1]Export Sheet'!F44</f>
        <v>Bullet Proof Shielding</v>
      </c>
      <c r="G44" s="37" t="str">
        <f>'[1]Export Sheet'!G44</f>
        <v>$'000</v>
      </c>
      <c r="J44" s="40">
        <f>'[1]Export Sheet'!J44</f>
        <v>551</v>
      </c>
      <c r="K44" s="40">
        <f>'[1]Export Sheet'!K44</f>
        <v>143</v>
      </c>
      <c r="L44" s="40">
        <f>'[1]Export Sheet'!L44</f>
        <v>337</v>
      </c>
      <c r="M44" s="40">
        <f>'[1]Export Sheet'!M44</f>
        <v>189</v>
      </c>
      <c r="N44" s="40">
        <f>'[1]Export Sheet'!N44</f>
        <v>460</v>
      </c>
      <c r="P44" s="67"/>
    </row>
    <row r="45" spans="2:16" x14ac:dyDescent="0.2">
      <c r="G45" s="37" t="str">
        <f>'[1]Export Sheet'!G45</f>
        <v>$'000</v>
      </c>
      <c r="J45" s="68">
        <f>'[1]Export Sheet'!J45</f>
        <v>1955</v>
      </c>
      <c r="K45" s="68">
        <f>'[1]Export Sheet'!K45</f>
        <v>1019</v>
      </c>
      <c r="L45" s="68">
        <f>'[1]Export Sheet'!L45</f>
        <v>1904</v>
      </c>
      <c r="M45" s="68">
        <f>'[1]Export Sheet'!M45</f>
        <v>1809</v>
      </c>
      <c r="N45" s="68">
        <f>'[1]Export Sheet'!N45</f>
        <v>1921</v>
      </c>
      <c r="P45" s="67"/>
    </row>
  </sheetData>
  <mergeCells count="1">
    <mergeCell ref="I1:J1"/>
  </mergeCells>
  <conditionalFormatting sqref="G4">
    <cfRule type="cellIs" dxfId="6" priority="1" operator="notEqual">
      <formula>0</formula>
    </cfRule>
  </conditionalFormatting>
  <hyperlinks>
    <hyperlink ref="A3" location="HL_Navigator" display="Navigator" xr:uid="{033BE6CE-345C-4179-BCBE-F614682DE3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Error Checks</v>
      </c>
      <c r="I1" s="71"/>
      <c r="J1" s="71"/>
    </row>
    <row r="2" spans="1:11" ht="18" x14ac:dyDescent="0.25">
      <c r="A2" s="52" t="str">
        <f ca="1">Model_Name</f>
        <v>Chapter 8 - SP Example Import Model.xlsx</v>
      </c>
    </row>
    <row r="3" spans="1:11" x14ac:dyDescent="0.2">
      <c r="A3" s="71" t="s">
        <v>1</v>
      </c>
      <c r="B3" s="71"/>
      <c r="C3" s="71"/>
      <c r="D3" s="71"/>
      <c r="E3" s="71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64"/>
    </row>
    <row r="6" spans="1:11" ht="16.5" thickBot="1" x14ac:dyDescent="0.3">
      <c r="B6" s="53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69</v>
      </c>
      <c r="I12" s="42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6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5" operator="notEqual">
      <formula>0</formula>
    </cfRule>
  </conditionalFormatting>
  <conditionalFormatting sqref="I12">
    <cfRule type="cellIs" dxfId="4" priority="4" operator="notEqual">
      <formula>0</formula>
    </cfRule>
  </conditionalFormatting>
  <conditionalFormatting sqref="I12">
    <cfRule type="cellIs" dxfId="3" priority="3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51" t="str">
        <f ca="1">IF(ISERROR(RIGHT(CELL("filename",A1),LEN(CELL("filename",A1))-FIND("]",CELL("filename",A1)))),
"",
RIGHT(CELL("filename",A1),LEN(CELL("filename",A1))-FIND("]",CELL("filename",A1))))</f>
        <v>Change Log</v>
      </c>
      <c r="I1" s="71"/>
      <c r="J1" s="71"/>
      <c r="K1" s="50"/>
    </row>
    <row r="2" spans="1:12" s="2" customFormat="1" ht="18" x14ac:dyDescent="0.25">
      <c r="A2" s="52" t="str">
        <f ca="1">Model_Name</f>
        <v>Chapter 8 - SP Example Import Model.xlsx</v>
      </c>
    </row>
    <row r="3" spans="1:12" s="2" customFormat="1" x14ac:dyDescent="0.2">
      <c r="A3" s="71" t="s">
        <v>1</v>
      </c>
      <c r="B3" s="71"/>
      <c r="C3" s="71"/>
      <c r="D3" s="71"/>
      <c r="E3" s="71"/>
    </row>
    <row r="4" spans="1:12" s="2" customFormat="1" ht="14.25" x14ac:dyDescent="0.2">
      <c r="B4" s="2" t="s">
        <v>2</v>
      </c>
      <c r="F4" s="1">
        <f>Overall_Error_Check</f>
        <v>0</v>
      </c>
    </row>
    <row r="5" spans="1:12" s="2" customFormat="1" x14ac:dyDescent="0.2">
      <c r="A5" s="64"/>
    </row>
    <row r="6" spans="1:12" s="2" customFormat="1" ht="16.5" thickBot="1" x14ac:dyDescent="0.3">
      <c r="B6" s="53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88</v>
      </c>
    </row>
    <row r="10" spans="1:12" x14ac:dyDescent="0.2">
      <c r="F10" s="14" t="s">
        <v>62</v>
      </c>
      <c r="G10" s="14" t="s">
        <v>84</v>
      </c>
      <c r="H10" s="14" t="s">
        <v>85</v>
      </c>
      <c r="I10" s="14" t="s">
        <v>86</v>
      </c>
      <c r="J10" s="14" t="s">
        <v>87</v>
      </c>
      <c r="K10" s="14" t="s">
        <v>90</v>
      </c>
    </row>
    <row r="11" spans="1:12" x14ac:dyDescent="0.2">
      <c r="F11" s="44">
        <v>41415</v>
      </c>
      <c r="G11" t="s">
        <v>93</v>
      </c>
      <c r="H11" s="2" t="s">
        <v>89</v>
      </c>
      <c r="I11" s="2" t="s">
        <v>83</v>
      </c>
      <c r="J11" s="61" t="s">
        <v>91</v>
      </c>
      <c r="K11" s="2" t="s">
        <v>92</v>
      </c>
    </row>
    <row r="12" spans="1:12" x14ac:dyDescent="0.2">
      <c r="F12" s="44">
        <v>41415</v>
      </c>
      <c r="G12" t="s">
        <v>93</v>
      </c>
      <c r="H12" t="s">
        <v>94</v>
      </c>
      <c r="I12" t="s">
        <v>71</v>
      </c>
      <c r="J12" s="61" t="s">
        <v>96</v>
      </c>
      <c r="K12" s="2" t="s">
        <v>92</v>
      </c>
    </row>
    <row r="13" spans="1:12" x14ac:dyDescent="0.2">
      <c r="F13" s="44">
        <v>41415</v>
      </c>
      <c r="G13" t="s">
        <v>93</v>
      </c>
      <c r="H13" t="s">
        <v>95</v>
      </c>
      <c r="I13" t="s">
        <v>1</v>
      </c>
      <c r="J13" s="61" t="s">
        <v>97</v>
      </c>
      <c r="K13" s="2" t="s">
        <v>98</v>
      </c>
    </row>
    <row r="14" spans="1:12" x14ac:dyDescent="0.2">
      <c r="F14" s="44"/>
    </row>
    <row r="15" spans="1:12" x14ac:dyDescent="0.2">
      <c r="F15" s="44"/>
    </row>
    <row r="16" spans="1:12" x14ac:dyDescent="0.2">
      <c r="F16" s="44"/>
    </row>
    <row r="17" spans="6:6" x14ac:dyDescent="0.2">
      <c r="F17" s="44"/>
    </row>
    <row r="18" spans="6:6" x14ac:dyDescent="0.2">
      <c r="F18" s="44"/>
    </row>
    <row r="19" spans="6:6" x14ac:dyDescent="0.2">
      <c r="F19" s="44"/>
    </row>
    <row r="20" spans="6:6" x14ac:dyDescent="0.2">
      <c r="F20" s="44"/>
    </row>
    <row r="21" spans="6:6" x14ac:dyDescent="0.2">
      <c r="F21" s="44"/>
    </row>
    <row r="22" spans="6:6" x14ac:dyDescent="0.2">
      <c r="F22" s="44"/>
    </row>
  </sheetData>
  <mergeCells count="2">
    <mergeCell ref="I1:J1"/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Cover</vt:lpstr>
      <vt:lpstr>Navigator</vt:lpstr>
      <vt:lpstr>Style Guide</vt:lpstr>
      <vt:lpstr>Model Parameters</vt:lpstr>
      <vt:lpstr>Timing</vt:lpstr>
      <vt:lpstr>Import Sheet</vt:lpstr>
      <vt:lpstr>Error Checks</vt:lpstr>
      <vt:lpstr>Change Log</vt:lpstr>
      <vt:lpstr>Client_Name</vt:lpstr>
      <vt:lpstr>Days_in_Year</vt:lpstr>
      <vt:lpstr>Example_Reporting_Month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dcterms:created xsi:type="dcterms:W3CDTF">2012-10-20T20:39:47Z</dcterms:created>
  <dcterms:modified xsi:type="dcterms:W3CDTF">2020-05-26T17:26:59Z</dcterms:modified>
</cp:coreProperties>
</file>