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Capital Expenditure\"/>
    </mc:Choice>
  </mc:AlternateContent>
  <xr:revisionPtr revIDLastSave="0" documentId="13_ncr:1_{17B6A8D1-78FD-47BB-9C30-A269E90389F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epreciating Existing Capex" sheetId="10" r:id="rId5"/>
    <sheet name="Timing" sheetId="6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'Depreciating Existing Capex'!$A$3</definedName>
    <definedName name="HL_6">Timing!$A$3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0" l="1"/>
  <c r="D124" i="10" l="1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J113" i="10"/>
  <c r="L107" i="10"/>
  <c r="K107" i="10"/>
  <c r="J107" i="10"/>
  <c r="H109" i="10"/>
  <c r="H106" i="10"/>
  <c r="E115" i="10"/>
  <c r="E113" i="10"/>
  <c r="E117" i="10" s="1"/>
  <c r="E109" i="10"/>
  <c r="E107" i="10"/>
  <c r="E111" i="10" s="1"/>
  <c r="E106" i="10"/>
  <c r="E95" i="10"/>
  <c r="E127" i="10" s="1"/>
  <c r="E96" i="10"/>
  <c r="E128" i="10" s="1"/>
  <c r="E97" i="10"/>
  <c r="E129" i="10" s="1"/>
  <c r="E94" i="10"/>
  <c r="E126" i="10" s="1"/>
  <c r="E90" i="10"/>
  <c r="D88" i="10"/>
  <c r="AC22" i="10"/>
  <c r="AC113" i="10" s="1"/>
  <c r="K24" i="10"/>
  <c r="M18" i="10"/>
  <c r="M107" i="10" s="1"/>
  <c r="H15" i="6"/>
  <c r="L24" i="10" l="1"/>
  <c r="E121" i="10"/>
  <c r="M24" i="10"/>
  <c r="N24" i="10" s="1"/>
  <c r="A1" i="10"/>
  <c r="C86" i="10" s="1"/>
  <c r="C7" i="10"/>
  <c r="C8" i="10"/>
  <c r="C9" i="10"/>
  <c r="C6" i="10"/>
  <c r="B11" i="10"/>
  <c r="B100" i="10" s="1"/>
  <c r="O24" i="10" l="1"/>
  <c r="P24" i="10" l="1"/>
  <c r="Q24" i="10" s="1"/>
  <c r="J9" i="6"/>
  <c r="H21" i="6"/>
  <c r="I19" i="6"/>
  <c r="R24" i="10" l="1"/>
  <c r="K9" i="6"/>
  <c r="J9" i="10"/>
  <c r="J26" i="10" s="1"/>
  <c r="J6" i="6"/>
  <c r="J126" i="10" l="1"/>
  <c r="J78" i="10"/>
  <c r="J94" i="10"/>
  <c r="F33" i="10"/>
  <c r="S24" i="10"/>
  <c r="L9" i="6"/>
  <c r="K9" i="10"/>
  <c r="J7" i="6"/>
  <c r="J7" i="10" s="1"/>
  <c r="J6" i="10"/>
  <c r="H33" i="10" l="1"/>
  <c r="J79" i="10"/>
  <c r="K26" i="10"/>
  <c r="K79" i="10" s="1"/>
  <c r="F34" i="10"/>
  <c r="T24" i="10"/>
  <c r="M9" i="6"/>
  <c r="L9" i="10"/>
  <c r="K6" i="6"/>
  <c r="J5" i="6"/>
  <c r="J5" i="10" s="1"/>
  <c r="K33" i="10" l="1" a="1"/>
  <c r="K33" i="10" s="1"/>
  <c r="J33" i="10" a="1"/>
  <c r="J33" i="10" s="1"/>
  <c r="L26" i="10"/>
  <c r="L79" i="10" s="1"/>
  <c r="F35" i="10"/>
  <c r="L33" i="10" a="1"/>
  <c r="L33" i="10" s="1"/>
  <c r="J34" i="10" a="1"/>
  <c r="J34" i="10" s="1"/>
  <c r="H34" i="10"/>
  <c r="K34" i="10" s="1" a="1"/>
  <c r="K34" i="10" s="1"/>
  <c r="U24" i="10"/>
  <c r="V24" i="10" s="1"/>
  <c r="W24" i="10" s="1"/>
  <c r="X24" i="10" s="1"/>
  <c r="Y24" i="10" s="1"/>
  <c r="Z24" i="10" s="1"/>
  <c r="AA24" i="10" s="1"/>
  <c r="M9" i="10"/>
  <c r="N9" i="6"/>
  <c r="K7" i="6"/>
  <c r="L6" i="6" s="1"/>
  <c r="K6" i="10"/>
  <c r="N9" i="10" l="1"/>
  <c r="O9" i="6"/>
  <c r="AB24" i="10"/>
  <c r="AC24" i="10" s="1"/>
  <c r="J35" i="10" a="1"/>
  <c r="J35" i="10" s="1"/>
  <c r="K35" i="10" a="1"/>
  <c r="K35" i="10" s="1"/>
  <c r="H35" i="10"/>
  <c r="N26" i="10"/>
  <c r="N79" i="10" s="1"/>
  <c r="F37" i="10"/>
  <c r="M37" i="10" s="1" a="1"/>
  <c r="M37" i="10" s="1"/>
  <c r="N34" i="10" a="1"/>
  <c r="N34" i="10" s="1"/>
  <c r="N33" i="10" a="1"/>
  <c r="N33" i="10" s="1"/>
  <c r="F36" i="10"/>
  <c r="M26" i="10"/>
  <c r="M79" i="10" s="1"/>
  <c r="M33" i="10" a="1"/>
  <c r="M33" i="10" s="1"/>
  <c r="M34" i="10" a="1"/>
  <c r="M34" i="10" s="1"/>
  <c r="L34" i="10" a="1"/>
  <c r="L34" i="10" s="1"/>
  <c r="L7" i="6"/>
  <c r="L6" i="10"/>
  <c r="K5" i="6"/>
  <c r="K5" i="10" s="1"/>
  <c r="K7" i="10"/>
  <c r="O9" i="10" l="1"/>
  <c r="P9" i="6"/>
  <c r="AD24" i="10"/>
  <c r="AE24" i="10" s="1"/>
  <c r="AF24" i="10" s="1"/>
  <c r="AG24" i="10" s="1"/>
  <c r="AH24" i="10" s="1"/>
  <c r="AI24" i="10" s="1"/>
  <c r="AJ24" i="10" s="1"/>
  <c r="AK24" i="10" s="1"/>
  <c r="AL24" i="10" s="1"/>
  <c r="AM24" i="10" s="1"/>
  <c r="AN24" i="10" s="1"/>
  <c r="AO24" i="10" s="1"/>
  <c r="AP24" i="10" s="1"/>
  <c r="AQ24" i="10" s="1"/>
  <c r="AR24" i="10" s="1"/>
  <c r="AS24" i="10" s="1"/>
  <c r="AT24" i="10" s="1"/>
  <c r="AU24" i="10" s="1"/>
  <c r="AV24" i="10" s="1"/>
  <c r="AW24" i="10" s="1"/>
  <c r="L35" i="10" a="1"/>
  <c r="L35" i="10" s="1"/>
  <c r="J36" i="10" a="1"/>
  <c r="J36" i="10" s="1"/>
  <c r="K36" i="10" a="1"/>
  <c r="K36" i="10" s="1"/>
  <c r="L36" i="10" a="1"/>
  <c r="L36" i="10" s="1"/>
  <c r="O35" i="10" a="1"/>
  <c r="O35" i="10" s="1"/>
  <c r="H36" i="10"/>
  <c r="M35" i="10" a="1"/>
  <c r="M35" i="10" s="1"/>
  <c r="N35" i="10" a="1"/>
  <c r="N35" i="10" s="1"/>
  <c r="J37" i="10" a="1"/>
  <c r="J37" i="10" s="1"/>
  <c r="K37" i="10" a="1"/>
  <c r="K37" i="10" s="1"/>
  <c r="L37" i="10" a="1"/>
  <c r="L37" i="10" s="1"/>
  <c r="H37" i="10"/>
  <c r="N37" i="10" s="1" a="1"/>
  <c r="N37" i="10" s="1"/>
  <c r="M6" i="6"/>
  <c r="L7" i="10"/>
  <c r="L5" i="6"/>
  <c r="L5" i="10" s="1"/>
  <c r="B11" i="6"/>
  <c r="A1" i="6"/>
  <c r="P9" i="10" l="1"/>
  <c r="Q9" i="6"/>
  <c r="F38" i="10"/>
  <c r="O26" i="10"/>
  <c r="O33" i="10" a="1"/>
  <c r="O33" i="10" s="1"/>
  <c r="O34" i="10" a="1"/>
  <c r="O34" i="10" s="1"/>
  <c r="O36" i="10" a="1"/>
  <c r="O36" i="10" s="1"/>
  <c r="P37" i="10" a="1"/>
  <c r="P37" i="10" s="1"/>
  <c r="O37" i="10" a="1"/>
  <c r="O37" i="10" s="1"/>
  <c r="P36" i="10" a="1"/>
  <c r="P36" i="10" s="1"/>
  <c r="N36" i="10" a="1"/>
  <c r="N36" i="10" s="1"/>
  <c r="M36" i="10" a="1"/>
  <c r="M36" i="10" s="1"/>
  <c r="M7" i="6"/>
  <c r="M6" i="10"/>
  <c r="A1" i="5"/>
  <c r="J38" i="10" l="1" a="1"/>
  <c r="J38" i="10" s="1"/>
  <c r="K38" i="10" a="1"/>
  <c r="K38" i="10" s="1"/>
  <c r="L38" i="10" a="1"/>
  <c r="L38" i="10" s="1"/>
  <c r="N38" i="10" a="1"/>
  <c r="N38" i="10" s="1"/>
  <c r="M38" i="10" a="1"/>
  <c r="M38" i="10" s="1"/>
  <c r="O79" i="10"/>
  <c r="H38" i="10"/>
  <c r="P38" i="10" s="1" a="1"/>
  <c r="P38" i="10" s="1"/>
  <c r="F39" i="10"/>
  <c r="P33" i="10" a="1"/>
  <c r="P33" i="10" s="1"/>
  <c r="P26" i="10"/>
  <c r="P34" i="10" a="1"/>
  <c r="P34" i="10" s="1"/>
  <c r="P35" i="10" a="1"/>
  <c r="P35" i="10" s="1"/>
  <c r="R9" i="6"/>
  <c r="Q9" i="10"/>
  <c r="M7" i="10"/>
  <c r="M5" i="6"/>
  <c r="M5" i="10" s="1"/>
  <c r="N6" i="6"/>
  <c r="I37" i="4"/>
  <c r="P79" i="10" l="1"/>
  <c r="H39" i="10"/>
  <c r="P39" i="10" s="1" a="1"/>
  <c r="P39" i="10" s="1"/>
  <c r="O38" i="10" a="1"/>
  <c r="O38" i="10" s="1"/>
  <c r="J39" i="10" a="1"/>
  <c r="J39" i="10" s="1"/>
  <c r="K39" i="10" a="1"/>
  <c r="K39" i="10" s="1"/>
  <c r="L39" i="10" a="1"/>
  <c r="L39" i="10" s="1"/>
  <c r="M39" i="10" a="1"/>
  <c r="M39" i="10" s="1"/>
  <c r="N39" i="10" a="1"/>
  <c r="N39" i="10" s="1"/>
  <c r="O39" i="10" a="1"/>
  <c r="O39" i="10" s="1"/>
  <c r="F40" i="10"/>
  <c r="Q33" i="10" a="1"/>
  <c r="Q33" i="10" s="1"/>
  <c r="Q34" i="10" a="1"/>
  <c r="Q34" i="10" s="1"/>
  <c r="Q38" i="10" a="1"/>
  <c r="Q38" i="10" s="1"/>
  <c r="Q26" i="10"/>
  <c r="Q35" i="10" a="1"/>
  <c r="Q35" i="10" s="1"/>
  <c r="Q36" i="10" a="1"/>
  <c r="Q36" i="10" s="1"/>
  <c r="Q37" i="10" a="1"/>
  <c r="Q37" i="10" s="1"/>
  <c r="R9" i="10"/>
  <c r="S9" i="6"/>
  <c r="N7" i="6"/>
  <c r="O6" i="6" s="1"/>
  <c r="N6" i="10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Q39" i="10" l="1" a="1"/>
  <c r="Q39" i="10" s="1"/>
  <c r="Q79" i="10"/>
  <c r="H40" i="10"/>
  <c r="Q40" i="10" s="1" a="1"/>
  <c r="Q40" i="10" s="1"/>
  <c r="S9" i="10"/>
  <c r="T9" i="6"/>
  <c r="J40" i="10" a="1"/>
  <c r="J40" i="10" s="1"/>
  <c r="K40" i="10" a="1"/>
  <c r="K40" i="10" s="1"/>
  <c r="L40" i="10" a="1"/>
  <c r="L40" i="10" s="1"/>
  <c r="N40" i="10" a="1"/>
  <c r="N40" i="10" s="1"/>
  <c r="M40" i="10" a="1"/>
  <c r="M40" i="10" s="1"/>
  <c r="O40" i="10" a="1"/>
  <c r="O40" i="10" s="1"/>
  <c r="P40" i="10" a="1"/>
  <c r="P40" i="10" s="1"/>
  <c r="F41" i="10"/>
  <c r="R33" i="10" a="1"/>
  <c r="R33" i="10" s="1"/>
  <c r="R34" i="10" a="1"/>
  <c r="R34" i="10" s="1"/>
  <c r="R26" i="10"/>
  <c r="R38" i="10" a="1"/>
  <c r="R38" i="10" s="1"/>
  <c r="R35" i="10" a="1"/>
  <c r="R35" i="10" s="1"/>
  <c r="R36" i="10" a="1"/>
  <c r="R36" i="10" s="1"/>
  <c r="R39" i="10" a="1"/>
  <c r="R39" i="10" s="1"/>
  <c r="R37" i="10" a="1"/>
  <c r="R37" i="10" s="1"/>
  <c r="O7" i="6"/>
  <c r="O7" i="10" s="1"/>
  <c r="O6" i="10"/>
  <c r="F4" i="10"/>
  <c r="A2" i="10"/>
  <c r="N5" i="6"/>
  <c r="N5" i="10" s="1"/>
  <c r="N7" i="10"/>
  <c r="F4" i="5"/>
  <c r="I4" i="2"/>
  <c r="G4" i="3"/>
  <c r="F4" i="6"/>
  <c r="A2" i="6"/>
  <c r="I4" i="4"/>
  <c r="A2" i="2"/>
  <c r="A2" i="5"/>
  <c r="B56" i="4"/>
  <c r="A2" i="4"/>
  <c r="A2" i="3"/>
  <c r="C6" i="1"/>
  <c r="J8" i="6"/>
  <c r="J8" i="10" s="1"/>
  <c r="K8" i="6"/>
  <c r="K8" i="10" s="1"/>
  <c r="L8" i="6"/>
  <c r="L8" i="10" s="1"/>
  <c r="M8" i="6"/>
  <c r="M8" i="10" s="1"/>
  <c r="N8" i="6"/>
  <c r="N8" i="10" s="1"/>
  <c r="R40" i="10" l="1" a="1"/>
  <c r="R40" i="10" s="1"/>
  <c r="F42" i="10"/>
  <c r="S33" i="10" a="1"/>
  <c r="S33" i="10" s="1"/>
  <c r="S26" i="10"/>
  <c r="S34" i="10" a="1"/>
  <c r="S34" i="10" s="1"/>
  <c r="S35" i="10" a="1"/>
  <c r="S35" i="10" s="1"/>
  <c r="S38" i="10" a="1"/>
  <c r="S38" i="10" s="1"/>
  <c r="S37" i="10" a="1"/>
  <c r="S37" i="10" s="1"/>
  <c r="S39" i="10" a="1"/>
  <c r="S39" i="10" s="1"/>
  <c r="S36" i="10" a="1"/>
  <c r="S36" i="10" s="1"/>
  <c r="S40" i="10" a="1"/>
  <c r="S40" i="10" s="1"/>
  <c r="U9" i="6"/>
  <c r="T9" i="10"/>
  <c r="J41" i="10" a="1"/>
  <c r="J41" i="10" s="1"/>
  <c r="K41" i="10" a="1"/>
  <c r="K41" i="10" s="1"/>
  <c r="L41" i="10" a="1"/>
  <c r="L41" i="10" s="1"/>
  <c r="M41" i="10" a="1"/>
  <c r="M41" i="10" s="1"/>
  <c r="N41" i="10" a="1"/>
  <c r="N41" i="10" s="1"/>
  <c r="O41" i="10" a="1"/>
  <c r="O41" i="10" s="1"/>
  <c r="P41" i="10" a="1"/>
  <c r="P41" i="10" s="1"/>
  <c r="Q41" i="10" a="1"/>
  <c r="Q41" i="10" s="1"/>
  <c r="R79" i="10"/>
  <c r="H41" i="10"/>
  <c r="R41" i="10" s="1" a="1"/>
  <c r="R41" i="10" s="1"/>
  <c r="P6" i="6"/>
  <c r="O8" i="6"/>
  <c r="O8" i="10" s="1"/>
  <c r="O5" i="6"/>
  <c r="O5" i="10" s="1"/>
  <c r="S41" i="10" l="1" a="1"/>
  <c r="S41" i="10" s="1"/>
  <c r="F43" i="10"/>
  <c r="T33" i="10" a="1"/>
  <c r="T33" i="10" s="1"/>
  <c r="T34" i="10" a="1"/>
  <c r="T34" i="10" s="1"/>
  <c r="T35" i="10" a="1"/>
  <c r="T35" i="10" s="1"/>
  <c r="T38" i="10" a="1"/>
  <c r="T38" i="10" s="1"/>
  <c r="T26" i="10"/>
  <c r="T37" i="10" a="1"/>
  <c r="T37" i="10" s="1"/>
  <c r="T39" i="10" a="1"/>
  <c r="T39" i="10" s="1"/>
  <c r="T36" i="10" a="1"/>
  <c r="T36" i="10" s="1"/>
  <c r="T41" i="10" a="1"/>
  <c r="T41" i="10" s="1"/>
  <c r="T40" i="10" a="1"/>
  <c r="T40" i="10" s="1"/>
  <c r="U9" i="10"/>
  <c r="H24" i="10" s="1"/>
  <c r="V9" i="6"/>
  <c r="J42" i="10" a="1"/>
  <c r="J42" i="10" s="1"/>
  <c r="K42" i="10" a="1"/>
  <c r="K42" i="10" s="1"/>
  <c r="L42" i="10" a="1"/>
  <c r="L42" i="10" s="1"/>
  <c r="M42" i="10" a="1"/>
  <c r="M42" i="10" s="1"/>
  <c r="N42" i="10" a="1"/>
  <c r="N42" i="10" s="1"/>
  <c r="O42" i="10" a="1"/>
  <c r="O42" i="10" s="1"/>
  <c r="P42" i="10" a="1"/>
  <c r="P42" i="10" s="1"/>
  <c r="Q42" i="10" a="1"/>
  <c r="Q42" i="10" s="1"/>
  <c r="R42" i="10" a="1"/>
  <c r="R42" i="10" s="1"/>
  <c r="S79" i="10"/>
  <c r="H42" i="10"/>
  <c r="S42" i="10" s="1" a="1"/>
  <c r="S42" i="10" s="1"/>
  <c r="P7" i="6"/>
  <c r="P6" i="10"/>
  <c r="T42" i="10" l="1" a="1"/>
  <c r="T42" i="10" s="1"/>
  <c r="J43" i="10" a="1"/>
  <c r="J43" i="10" s="1"/>
  <c r="K43" i="10" a="1"/>
  <c r="K43" i="10" s="1"/>
  <c r="L43" i="10" a="1"/>
  <c r="L43" i="10" s="1"/>
  <c r="M43" i="10" a="1"/>
  <c r="M43" i="10" s="1"/>
  <c r="N43" i="10" a="1"/>
  <c r="N43" i="10" s="1"/>
  <c r="O43" i="10" a="1"/>
  <c r="O43" i="10" s="1"/>
  <c r="P43" i="10" a="1"/>
  <c r="P43" i="10" s="1"/>
  <c r="Q43" i="10" a="1"/>
  <c r="Q43" i="10" s="1"/>
  <c r="R43" i="10" a="1"/>
  <c r="R43" i="10" s="1"/>
  <c r="S43" i="10" a="1"/>
  <c r="S43" i="10" s="1"/>
  <c r="T79" i="10"/>
  <c r="H43" i="10"/>
  <c r="T43" i="10" s="1" a="1"/>
  <c r="T43" i="10" s="1"/>
  <c r="V9" i="10"/>
  <c r="W9" i="6"/>
  <c r="F44" i="10"/>
  <c r="U33" i="10" a="1"/>
  <c r="U33" i="10" s="1"/>
  <c r="U34" i="10" a="1"/>
  <c r="U34" i="10" s="1"/>
  <c r="U35" i="10" a="1"/>
  <c r="U35" i="10" s="1"/>
  <c r="U38" i="10" a="1"/>
  <c r="U38" i="10" s="1"/>
  <c r="U42" i="10" a="1"/>
  <c r="U42" i="10" s="1"/>
  <c r="U39" i="10" a="1"/>
  <c r="U39" i="10" s="1"/>
  <c r="U37" i="10" a="1"/>
  <c r="U37" i="10" s="1"/>
  <c r="U36" i="10" a="1"/>
  <c r="U36" i="10" s="1"/>
  <c r="U26" i="10"/>
  <c r="U40" i="10" a="1"/>
  <c r="U40" i="10" s="1"/>
  <c r="U41" i="10" a="1"/>
  <c r="U41" i="10" s="1"/>
  <c r="P7" i="10"/>
  <c r="P5" i="6"/>
  <c r="P5" i="10" s="1"/>
  <c r="P8" i="6"/>
  <c r="P8" i="10" s="1"/>
  <c r="Q6" i="6"/>
  <c r="U43" i="10" l="1" a="1"/>
  <c r="U43" i="10" s="1"/>
  <c r="U79" i="10"/>
  <c r="H44" i="10"/>
  <c r="U44" i="10" s="1" a="1"/>
  <c r="U44" i="10" s="1"/>
  <c r="J44" i="10" a="1"/>
  <c r="J44" i="10" s="1"/>
  <c r="K44" i="10" a="1"/>
  <c r="K44" i="10" s="1"/>
  <c r="L44" i="10" a="1"/>
  <c r="L44" i="10" s="1"/>
  <c r="N44" i="10" a="1"/>
  <c r="N44" i="10" s="1"/>
  <c r="M44" i="10" a="1"/>
  <c r="M44" i="10" s="1"/>
  <c r="O44" i="10" a="1"/>
  <c r="O44" i="10" s="1"/>
  <c r="P44" i="10" a="1"/>
  <c r="P44" i="10" s="1"/>
  <c r="Q44" i="10" a="1"/>
  <c r="Q44" i="10" s="1"/>
  <c r="R44" i="10" a="1"/>
  <c r="R44" i="10" s="1"/>
  <c r="S44" i="10" a="1"/>
  <c r="S44" i="10" s="1"/>
  <c r="T44" i="10" a="1"/>
  <c r="T44" i="10" s="1"/>
  <c r="W9" i="10"/>
  <c r="X9" i="6"/>
  <c r="F45" i="10"/>
  <c r="V33" i="10" a="1"/>
  <c r="V33" i="10" s="1"/>
  <c r="V34" i="10" a="1"/>
  <c r="V34" i="10" s="1"/>
  <c r="V35" i="10" a="1"/>
  <c r="V35" i="10" s="1"/>
  <c r="V38" i="10" a="1"/>
  <c r="V38" i="10" s="1"/>
  <c r="V37" i="10" a="1"/>
  <c r="V37" i="10" s="1"/>
  <c r="V42" i="10" a="1"/>
  <c r="V42" i="10" s="1"/>
  <c r="V36" i="10" a="1"/>
  <c r="V36" i="10" s="1"/>
  <c r="V39" i="10" a="1"/>
  <c r="V39" i="10" s="1"/>
  <c r="V26" i="10"/>
  <c r="V40" i="10" a="1"/>
  <c r="V40" i="10" s="1"/>
  <c r="V43" i="10" a="1"/>
  <c r="V43" i="10" s="1"/>
  <c r="V41" i="10" a="1"/>
  <c r="V41" i="10" s="1"/>
  <c r="Q7" i="6"/>
  <c r="Q6" i="10"/>
  <c r="V44" i="10" l="1" a="1"/>
  <c r="V44" i="10" s="1"/>
  <c r="V79" i="10"/>
  <c r="H45" i="10"/>
  <c r="V45" i="10" s="1" a="1"/>
  <c r="V45" i="10" s="1"/>
  <c r="J45" i="10" a="1"/>
  <c r="J45" i="10" s="1"/>
  <c r="K45" i="10" a="1"/>
  <c r="K45" i="10" s="1"/>
  <c r="L45" i="10" a="1"/>
  <c r="L45" i="10" s="1"/>
  <c r="N45" i="10" a="1"/>
  <c r="N45" i="10" s="1"/>
  <c r="M45" i="10" a="1"/>
  <c r="M45" i="10" s="1"/>
  <c r="O45" i="10" a="1"/>
  <c r="O45" i="10" s="1"/>
  <c r="P45" i="10" a="1"/>
  <c r="P45" i="10" s="1"/>
  <c r="Q45" i="10" a="1"/>
  <c r="Q45" i="10" s="1"/>
  <c r="R45" i="10" a="1"/>
  <c r="R45" i="10" s="1"/>
  <c r="S45" i="10" a="1"/>
  <c r="S45" i="10" s="1"/>
  <c r="T45" i="10" a="1"/>
  <c r="T45" i="10" s="1"/>
  <c r="U45" i="10" a="1"/>
  <c r="U45" i="10" s="1"/>
  <c r="X9" i="10"/>
  <c r="Y9" i="6"/>
  <c r="F46" i="10"/>
  <c r="W33" i="10" a="1"/>
  <c r="W33" i="10" s="1"/>
  <c r="W34" i="10" a="1"/>
  <c r="W34" i="10" s="1"/>
  <c r="W26" i="10"/>
  <c r="W35" i="10" a="1"/>
  <c r="W35" i="10" s="1"/>
  <c r="W38" i="10" a="1"/>
  <c r="W38" i="10" s="1"/>
  <c r="W36" i="10" a="1"/>
  <c r="W36" i="10" s="1"/>
  <c r="W37" i="10" a="1"/>
  <c r="W37" i="10" s="1"/>
  <c r="W42" i="10" a="1"/>
  <c r="W42" i="10" s="1"/>
  <c r="W39" i="10" a="1"/>
  <c r="W39" i="10" s="1"/>
  <c r="W41" i="10" a="1"/>
  <c r="W41" i="10" s="1"/>
  <c r="W43" i="10" a="1"/>
  <c r="W43" i="10" s="1"/>
  <c r="W40" i="10" a="1"/>
  <c r="W40" i="10" s="1"/>
  <c r="W44" i="10" a="1"/>
  <c r="W44" i="10" s="1"/>
  <c r="Q7" i="10"/>
  <c r="Q8" i="6"/>
  <c r="Q8" i="10" s="1"/>
  <c r="Q5" i="6"/>
  <c r="Q5" i="10" s="1"/>
  <c r="R6" i="6"/>
  <c r="W45" i="10" l="1" a="1"/>
  <c r="W45" i="10" s="1"/>
  <c r="J46" i="10" a="1"/>
  <c r="J46" i="10" s="1"/>
  <c r="K46" i="10" a="1"/>
  <c r="K46" i="10" s="1"/>
  <c r="L46" i="10" a="1"/>
  <c r="L46" i="10" s="1"/>
  <c r="M46" i="10" a="1"/>
  <c r="M46" i="10" s="1"/>
  <c r="N46" i="10" a="1"/>
  <c r="N46" i="10" s="1"/>
  <c r="O46" i="10" a="1"/>
  <c r="O46" i="10" s="1"/>
  <c r="P46" i="10" a="1"/>
  <c r="P46" i="10" s="1"/>
  <c r="Q46" i="10" a="1"/>
  <c r="Q46" i="10" s="1"/>
  <c r="R46" i="10" a="1"/>
  <c r="R46" i="10" s="1"/>
  <c r="S46" i="10" a="1"/>
  <c r="S46" i="10" s="1"/>
  <c r="T46" i="10" a="1"/>
  <c r="T46" i="10" s="1"/>
  <c r="U46" i="10" a="1"/>
  <c r="U46" i="10" s="1"/>
  <c r="V46" i="10" a="1"/>
  <c r="V46" i="10" s="1"/>
  <c r="Y9" i="10"/>
  <c r="Z9" i="6"/>
  <c r="F47" i="10"/>
  <c r="X33" i="10" a="1"/>
  <c r="X33" i="10" s="1"/>
  <c r="X34" i="10" a="1"/>
  <c r="X34" i="10" s="1"/>
  <c r="X35" i="10" a="1"/>
  <c r="X35" i="10" s="1"/>
  <c r="X38" i="10" a="1"/>
  <c r="X38" i="10" s="1"/>
  <c r="X36" i="10" a="1"/>
  <c r="X36" i="10" s="1"/>
  <c r="X26" i="10"/>
  <c r="X39" i="10" a="1"/>
  <c r="X39" i="10" s="1"/>
  <c r="X42" i="10" a="1"/>
  <c r="X42" i="10" s="1"/>
  <c r="X37" i="10" a="1"/>
  <c r="X37" i="10" s="1"/>
  <c r="X40" i="10" a="1"/>
  <c r="X40" i="10" s="1"/>
  <c r="X41" i="10" a="1"/>
  <c r="X41" i="10" s="1"/>
  <c r="X43" i="10" a="1"/>
  <c r="X43" i="10" s="1"/>
  <c r="X44" i="10" a="1"/>
  <c r="X44" i="10" s="1"/>
  <c r="X45" i="10" a="1"/>
  <c r="X45" i="10" s="1"/>
  <c r="W79" i="10"/>
  <c r="H46" i="10"/>
  <c r="W46" i="10" s="1" a="1"/>
  <c r="W46" i="10" s="1"/>
  <c r="R7" i="6"/>
  <c r="R6" i="10"/>
  <c r="X46" i="10" l="1" a="1"/>
  <c r="X46" i="10" s="1"/>
  <c r="J47" i="10" a="1"/>
  <c r="J47" i="10" s="1"/>
  <c r="K47" i="10" a="1"/>
  <c r="K47" i="10" s="1"/>
  <c r="L47" i="10" a="1"/>
  <c r="L47" i="10" s="1"/>
  <c r="M47" i="10" a="1"/>
  <c r="M47" i="10" s="1"/>
  <c r="N47" i="10" a="1"/>
  <c r="N47" i="10" s="1"/>
  <c r="O47" i="10" a="1"/>
  <c r="O47" i="10" s="1"/>
  <c r="P47" i="10" a="1"/>
  <c r="P47" i="10" s="1"/>
  <c r="Q47" i="10" a="1"/>
  <c r="Q47" i="10" s="1"/>
  <c r="R47" i="10" a="1"/>
  <c r="R47" i="10" s="1"/>
  <c r="S47" i="10" a="1"/>
  <c r="S47" i="10" s="1"/>
  <c r="T47" i="10" a="1"/>
  <c r="T47" i="10" s="1"/>
  <c r="U47" i="10" a="1"/>
  <c r="U47" i="10" s="1"/>
  <c r="V47" i="10" a="1"/>
  <c r="V47" i="10" s="1"/>
  <c r="W47" i="10" a="1"/>
  <c r="W47" i="10" s="1"/>
  <c r="Z9" i="10"/>
  <c r="AA9" i="6"/>
  <c r="F48" i="10"/>
  <c r="Y33" i="10" a="1"/>
  <c r="Y33" i="10" s="1"/>
  <c r="Y34" i="10" a="1"/>
  <c r="Y34" i="10" s="1"/>
  <c r="Y35" i="10" a="1"/>
  <c r="Y35" i="10" s="1"/>
  <c r="Y38" i="10" a="1"/>
  <c r="Y38" i="10" s="1"/>
  <c r="Y37" i="10" a="1"/>
  <c r="Y37" i="10" s="1"/>
  <c r="Y36" i="10" a="1"/>
  <c r="Y36" i="10" s="1"/>
  <c r="Y39" i="10" a="1"/>
  <c r="Y39" i="10" s="1"/>
  <c r="Y42" i="10" a="1"/>
  <c r="Y42" i="10" s="1"/>
  <c r="Y41" i="10" a="1"/>
  <c r="Y41" i="10" s="1"/>
  <c r="Y46" i="10" a="1"/>
  <c r="Y46" i="10" s="1"/>
  <c r="Y43" i="10" a="1"/>
  <c r="Y43" i="10" s="1"/>
  <c r="Y26" i="10"/>
  <c r="Y40" i="10" a="1"/>
  <c r="Y40" i="10" s="1"/>
  <c r="Y45" i="10" a="1"/>
  <c r="Y45" i="10" s="1"/>
  <c r="Y44" i="10" a="1"/>
  <c r="Y44" i="10" s="1"/>
  <c r="X79" i="10"/>
  <c r="H47" i="10"/>
  <c r="Y47" i="10" s="1" a="1"/>
  <c r="Y47" i="10" s="1"/>
  <c r="R7" i="10"/>
  <c r="R8" i="6"/>
  <c r="R8" i="10" s="1"/>
  <c r="R5" i="6"/>
  <c r="R5" i="10" s="1"/>
  <c r="S6" i="6"/>
  <c r="X47" i="10" l="1" a="1"/>
  <c r="X47" i="10" s="1"/>
  <c r="J48" i="10" a="1"/>
  <c r="J48" i="10" s="1"/>
  <c r="K48" i="10" a="1"/>
  <c r="K48" i="10" s="1"/>
  <c r="L48" i="10" a="1"/>
  <c r="L48" i="10" s="1"/>
  <c r="M48" i="10" a="1"/>
  <c r="M48" i="10" s="1"/>
  <c r="N48" i="10" a="1"/>
  <c r="N48" i="10" s="1"/>
  <c r="O48" i="10" a="1"/>
  <c r="O48" i="10" s="1"/>
  <c r="P48" i="10" a="1"/>
  <c r="P48" i="10" s="1"/>
  <c r="Q48" i="10" a="1"/>
  <c r="Q48" i="10" s="1"/>
  <c r="R48" i="10" a="1"/>
  <c r="R48" i="10" s="1"/>
  <c r="S48" i="10" a="1"/>
  <c r="S48" i="10" s="1"/>
  <c r="T48" i="10" a="1"/>
  <c r="T48" i="10" s="1"/>
  <c r="U48" i="10" a="1"/>
  <c r="U48" i="10" s="1"/>
  <c r="V48" i="10" a="1"/>
  <c r="V48" i="10" s="1"/>
  <c r="W48" i="10" a="1"/>
  <c r="W48" i="10" s="1"/>
  <c r="X48" i="10" a="1"/>
  <c r="X48" i="10" s="1"/>
  <c r="AA9" i="10"/>
  <c r="AB9" i="6"/>
  <c r="F49" i="10"/>
  <c r="Z33" i="10" a="1"/>
  <c r="Z33" i="10" s="1"/>
  <c r="Z34" i="10" a="1"/>
  <c r="Z34" i="10" s="1"/>
  <c r="Z38" i="10" a="1"/>
  <c r="Z38" i="10" s="1"/>
  <c r="Z35" i="10" a="1"/>
  <c r="Z35" i="10" s="1"/>
  <c r="Z37" i="10" a="1"/>
  <c r="Z37" i="10" s="1"/>
  <c r="Z39" i="10" a="1"/>
  <c r="Z39" i="10" s="1"/>
  <c r="Z36" i="10" a="1"/>
  <c r="Z36" i="10" s="1"/>
  <c r="Z42" i="10" a="1"/>
  <c r="Z42" i="10" s="1"/>
  <c r="Z43" i="10" a="1"/>
  <c r="Z43" i="10" s="1"/>
  <c r="Z26" i="10"/>
  <c r="Z46" i="10" a="1"/>
  <c r="Z46" i="10" s="1"/>
  <c r="Z41" i="10" a="1"/>
  <c r="Z41" i="10" s="1"/>
  <c r="Z40" i="10" a="1"/>
  <c r="Z40" i="10" s="1"/>
  <c r="Z44" i="10" a="1"/>
  <c r="Z44" i="10" s="1"/>
  <c r="Z47" i="10" a="1"/>
  <c r="Z47" i="10" s="1"/>
  <c r="Z45" i="10" a="1"/>
  <c r="Z45" i="10" s="1"/>
  <c r="Y79" i="10"/>
  <c r="H48" i="10"/>
  <c r="Z48" i="10" s="1" a="1"/>
  <c r="Z48" i="10" s="1"/>
  <c r="S7" i="6"/>
  <c r="S6" i="10"/>
  <c r="Y48" i="10" l="1" a="1"/>
  <c r="Y48" i="10" s="1"/>
  <c r="J49" i="10" a="1"/>
  <c r="J49" i="10" s="1"/>
  <c r="K49" i="10" a="1"/>
  <c r="K49" i="10" s="1"/>
  <c r="L49" i="10" a="1"/>
  <c r="L49" i="10" s="1"/>
  <c r="M49" i="10" a="1"/>
  <c r="M49" i="10" s="1"/>
  <c r="N49" i="10" a="1"/>
  <c r="N49" i="10" s="1"/>
  <c r="O49" i="10" a="1"/>
  <c r="O49" i="10" s="1"/>
  <c r="P49" i="10" a="1"/>
  <c r="P49" i="10" s="1"/>
  <c r="Q49" i="10" a="1"/>
  <c r="Q49" i="10" s="1"/>
  <c r="R49" i="10" a="1"/>
  <c r="R49" i="10" s="1"/>
  <c r="S49" i="10" a="1"/>
  <c r="S49" i="10" s="1"/>
  <c r="T49" i="10" a="1"/>
  <c r="T49" i="10" s="1"/>
  <c r="U49" i="10" a="1"/>
  <c r="U49" i="10" s="1"/>
  <c r="V49" i="10" a="1"/>
  <c r="V49" i="10" s="1"/>
  <c r="W49" i="10" a="1"/>
  <c r="W49" i="10" s="1"/>
  <c r="X49" i="10" a="1"/>
  <c r="X49" i="10" s="1"/>
  <c r="Y49" i="10" a="1"/>
  <c r="Y49" i="10" s="1"/>
  <c r="AB9" i="10"/>
  <c r="AC9" i="6"/>
  <c r="Z79" i="10"/>
  <c r="H49" i="10"/>
  <c r="AA49" i="10" s="1" a="1"/>
  <c r="AA49" i="10" s="1"/>
  <c r="F50" i="10"/>
  <c r="AA33" i="10" a="1"/>
  <c r="AA33" i="10" s="1"/>
  <c r="AA34" i="10" a="1"/>
  <c r="AA34" i="10" s="1"/>
  <c r="AA38" i="10" a="1"/>
  <c r="AA38" i="10" s="1"/>
  <c r="AA35" i="10" a="1"/>
  <c r="AA35" i="10" s="1"/>
  <c r="AA42" i="10" a="1"/>
  <c r="AA42" i="10" s="1"/>
  <c r="AA39" i="10" a="1"/>
  <c r="AA39" i="10" s="1"/>
  <c r="AA26" i="10"/>
  <c r="AA37" i="10" a="1"/>
  <c r="AA37" i="10" s="1"/>
  <c r="AA36" i="10" a="1"/>
  <c r="AA36" i="10" s="1"/>
  <c r="AA46" i="10" a="1"/>
  <c r="AA46" i="10" s="1"/>
  <c r="AA41" i="10" a="1"/>
  <c r="AA41" i="10" s="1"/>
  <c r="AA40" i="10" a="1"/>
  <c r="AA40" i="10" s="1"/>
  <c r="AA43" i="10" a="1"/>
  <c r="AA43" i="10" s="1"/>
  <c r="AA44" i="10" a="1"/>
  <c r="AA44" i="10" s="1"/>
  <c r="AA45" i="10" a="1"/>
  <c r="AA45" i="10" s="1"/>
  <c r="AA47" i="10" a="1"/>
  <c r="AA47" i="10" s="1"/>
  <c r="AA48" i="10" a="1"/>
  <c r="AA48" i="10" s="1"/>
  <c r="S7" i="10"/>
  <c r="S5" i="6"/>
  <c r="S5" i="10" s="1"/>
  <c r="T6" i="6"/>
  <c r="S8" i="6"/>
  <c r="S8" i="10" s="1"/>
  <c r="Z49" i="10" l="1" a="1"/>
  <c r="Z49" i="10" s="1"/>
  <c r="AC9" i="10"/>
  <c r="AD9" i="6"/>
  <c r="J50" i="10" a="1"/>
  <c r="J50" i="10" s="1"/>
  <c r="K50" i="10" a="1"/>
  <c r="K50" i="10" s="1"/>
  <c r="L50" i="10" a="1"/>
  <c r="L50" i="10" s="1"/>
  <c r="N50" i="10" a="1"/>
  <c r="N50" i="10" s="1"/>
  <c r="M50" i="10" a="1"/>
  <c r="M50" i="10" s="1"/>
  <c r="O50" i="10" a="1"/>
  <c r="O50" i="10" s="1"/>
  <c r="P50" i="10" a="1"/>
  <c r="P50" i="10" s="1"/>
  <c r="Q50" i="10" a="1"/>
  <c r="Q50" i="10" s="1"/>
  <c r="R50" i="10" a="1"/>
  <c r="R50" i="10" s="1"/>
  <c r="S50" i="10" a="1"/>
  <c r="S50" i="10" s="1"/>
  <c r="T50" i="10" a="1"/>
  <c r="T50" i="10" s="1"/>
  <c r="U50" i="10" a="1"/>
  <c r="U50" i="10" s="1"/>
  <c r="V50" i="10" a="1"/>
  <c r="V50" i="10" s="1"/>
  <c r="W50" i="10" a="1"/>
  <c r="W50" i="10" s="1"/>
  <c r="X50" i="10" a="1"/>
  <c r="X50" i="10" s="1"/>
  <c r="Y50" i="10" a="1"/>
  <c r="Y50" i="10" s="1"/>
  <c r="Z50" i="10" a="1"/>
  <c r="Z50" i="10" s="1"/>
  <c r="F51" i="10"/>
  <c r="AB33" i="10" a="1"/>
  <c r="AB33" i="10" s="1"/>
  <c r="AB34" i="10" a="1"/>
  <c r="AB34" i="10" s="1"/>
  <c r="AB38" i="10" a="1"/>
  <c r="AB38" i="10" s="1"/>
  <c r="AB35" i="10" a="1"/>
  <c r="AB35" i="10" s="1"/>
  <c r="AB39" i="10" a="1"/>
  <c r="AB39" i="10" s="1"/>
  <c r="AB37" i="10" a="1"/>
  <c r="AB37" i="10" s="1"/>
  <c r="AB36" i="10" a="1"/>
  <c r="AB36" i="10" s="1"/>
  <c r="AB42" i="10" a="1"/>
  <c r="AB42" i="10" s="1"/>
  <c r="AB26" i="10"/>
  <c r="AB46" i="10" a="1"/>
  <c r="AB46" i="10" s="1"/>
  <c r="AB40" i="10" a="1"/>
  <c r="AB40" i="10" s="1"/>
  <c r="AB43" i="10" a="1"/>
  <c r="AB43" i="10" s="1"/>
  <c r="AB41" i="10" a="1"/>
  <c r="AB41" i="10" s="1"/>
  <c r="AB45" i="10" a="1"/>
  <c r="AB45" i="10" s="1"/>
  <c r="AB47" i="10" a="1"/>
  <c r="AB47" i="10" s="1"/>
  <c r="AB44" i="10" a="1"/>
  <c r="AB44" i="10" s="1"/>
  <c r="AB49" i="10" a="1"/>
  <c r="AB49" i="10" s="1"/>
  <c r="AB48" i="10" a="1"/>
  <c r="AB48" i="10" s="1"/>
  <c r="AA79" i="10"/>
  <c r="H50" i="10"/>
  <c r="AB50" i="10" s="1" a="1"/>
  <c r="AB50" i="10" s="1"/>
  <c r="T7" i="6"/>
  <c r="T6" i="10"/>
  <c r="AA50" i="10" l="1" a="1"/>
  <c r="AA50" i="10" s="1"/>
  <c r="J51" i="10" a="1"/>
  <c r="J51" i="10" s="1"/>
  <c r="K51" i="10" a="1"/>
  <c r="K51" i="10" s="1"/>
  <c r="L51" i="10" a="1"/>
  <c r="L51" i="10" s="1"/>
  <c r="N51" i="10" a="1"/>
  <c r="N51" i="10" s="1"/>
  <c r="M51" i="10" a="1"/>
  <c r="M51" i="10" s="1"/>
  <c r="O51" i="10" a="1"/>
  <c r="O51" i="10" s="1"/>
  <c r="P51" i="10" a="1"/>
  <c r="P51" i="10" s="1"/>
  <c r="Q51" i="10" a="1"/>
  <c r="Q51" i="10" s="1"/>
  <c r="R51" i="10" a="1"/>
  <c r="R51" i="10" s="1"/>
  <c r="S51" i="10" a="1"/>
  <c r="S51" i="10" s="1"/>
  <c r="T51" i="10" a="1"/>
  <c r="T51" i="10" s="1"/>
  <c r="U51" i="10" a="1"/>
  <c r="U51" i="10" s="1"/>
  <c r="V51" i="10" a="1"/>
  <c r="V51" i="10" s="1"/>
  <c r="W51" i="10" a="1"/>
  <c r="W51" i="10" s="1"/>
  <c r="X51" i="10" a="1"/>
  <c r="X51" i="10" s="1"/>
  <c r="Y51" i="10" a="1"/>
  <c r="Y51" i="10" s="1"/>
  <c r="Z51" i="10" a="1"/>
  <c r="Z51" i="10" s="1"/>
  <c r="AA51" i="10" a="1"/>
  <c r="AA51" i="10" s="1"/>
  <c r="AD9" i="10"/>
  <c r="AE9" i="6"/>
  <c r="F52" i="10"/>
  <c r="AC33" i="10" a="1"/>
  <c r="AC33" i="10" s="1"/>
  <c r="AC34" i="10" a="1"/>
  <c r="AC34" i="10" s="1"/>
  <c r="AC38" i="10" a="1"/>
  <c r="AC38" i="10" s="1"/>
  <c r="AC35" i="10" a="1"/>
  <c r="AC35" i="10" s="1"/>
  <c r="AC39" i="10" a="1"/>
  <c r="AC39" i="10" s="1"/>
  <c r="AC37" i="10" a="1"/>
  <c r="AC37" i="10" s="1"/>
  <c r="AC42" i="10" a="1"/>
  <c r="AC42" i="10" s="1"/>
  <c r="AC36" i="10" a="1"/>
  <c r="AC36" i="10" s="1"/>
  <c r="AC40" i="10" a="1"/>
  <c r="AC40" i="10" s="1"/>
  <c r="AC46" i="10" a="1"/>
  <c r="AC46" i="10" s="1"/>
  <c r="AC41" i="10" a="1"/>
  <c r="AC41" i="10" s="1"/>
  <c r="AC43" i="10" a="1"/>
  <c r="AC43" i="10" s="1"/>
  <c r="AC50" i="10" a="1"/>
  <c r="AC50" i="10" s="1"/>
  <c r="AC47" i="10" a="1"/>
  <c r="AC47" i="10" s="1"/>
  <c r="AC45" i="10" a="1"/>
  <c r="AC45" i="10" s="1"/>
  <c r="AC26" i="10"/>
  <c r="AC44" i="10" a="1"/>
  <c r="AC44" i="10" s="1"/>
  <c r="AC48" i="10" a="1"/>
  <c r="AC48" i="10" s="1"/>
  <c r="AC49" i="10" a="1"/>
  <c r="AC49" i="10" s="1"/>
  <c r="AB79" i="10"/>
  <c r="H51" i="10"/>
  <c r="AB51" i="10" s="1" a="1"/>
  <c r="AB51" i="10" s="1"/>
  <c r="T7" i="10"/>
  <c r="T5" i="6"/>
  <c r="T5" i="10" s="1"/>
  <c r="U6" i="6"/>
  <c r="T8" i="6"/>
  <c r="T8" i="10" s="1"/>
  <c r="AC51" i="10" l="1" a="1"/>
  <c r="AC51" i="10" s="1"/>
  <c r="F53" i="10"/>
  <c r="AD33" i="10" a="1"/>
  <c r="AD33" i="10" s="1"/>
  <c r="AD34" i="10" a="1"/>
  <c r="AD34" i="10" s="1"/>
  <c r="AD35" i="10" a="1"/>
  <c r="AD35" i="10" s="1"/>
  <c r="AD38" i="10" a="1"/>
  <c r="AD38" i="10" s="1"/>
  <c r="AD36" i="10" a="1"/>
  <c r="AD36" i="10" s="1"/>
  <c r="AD37" i="10" a="1"/>
  <c r="AD37" i="10" s="1"/>
  <c r="AD42" i="10" a="1"/>
  <c r="AD42" i="10" s="1"/>
  <c r="AD39" i="10" a="1"/>
  <c r="AD39" i="10" s="1"/>
  <c r="AD40" i="10" a="1"/>
  <c r="AD40" i="10" s="1"/>
  <c r="AD46" i="10" a="1"/>
  <c r="AD46" i="10" s="1"/>
  <c r="AD43" i="10" a="1"/>
  <c r="AD43" i="10" s="1"/>
  <c r="AD41" i="10" a="1"/>
  <c r="AD41" i="10" s="1"/>
  <c r="AD50" i="10" a="1"/>
  <c r="AD50" i="10" s="1"/>
  <c r="AD45" i="10" a="1"/>
  <c r="AD45" i="10" s="1"/>
  <c r="AD47" i="10" a="1"/>
  <c r="AD47" i="10" s="1"/>
  <c r="AD26" i="10"/>
  <c r="AD44" i="10" a="1"/>
  <c r="AD44" i="10" s="1"/>
  <c r="AD51" i="10" a="1"/>
  <c r="AD51" i="10" s="1"/>
  <c r="AD48" i="10" a="1"/>
  <c r="AD48" i="10" s="1"/>
  <c r="AD49" i="10" a="1"/>
  <c r="AD49" i="10" s="1"/>
  <c r="J83" i="10"/>
  <c r="H115" i="10"/>
  <c r="AC79" i="10"/>
  <c r="H52" i="10"/>
  <c r="AC52" i="10" s="1" a="1"/>
  <c r="AC52" i="10" s="1"/>
  <c r="J52" i="10" a="1"/>
  <c r="J52" i="10" s="1"/>
  <c r="K52" i="10" a="1"/>
  <c r="K52" i="10" s="1"/>
  <c r="L52" i="10" a="1"/>
  <c r="L52" i="10" s="1"/>
  <c r="M52" i="10" a="1"/>
  <c r="M52" i="10" s="1"/>
  <c r="N52" i="10" a="1"/>
  <c r="N52" i="10" s="1"/>
  <c r="O52" i="10" a="1"/>
  <c r="O52" i="10" s="1"/>
  <c r="P52" i="10" a="1"/>
  <c r="P52" i="10" s="1"/>
  <c r="Q52" i="10" a="1"/>
  <c r="Q52" i="10" s="1"/>
  <c r="R52" i="10" a="1"/>
  <c r="R52" i="10" s="1"/>
  <c r="S52" i="10" a="1"/>
  <c r="S52" i="10" s="1"/>
  <c r="T52" i="10" a="1"/>
  <c r="T52" i="10" s="1"/>
  <c r="U52" i="10" a="1"/>
  <c r="U52" i="10" s="1"/>
  <c r="V52" i="10" a="1"/>
  <c r="V52" i="10" s="1"/>
  <c r="W52" i="10" a="1"/>
  <c r="W52" i="10" s="1"/>
  <c r="X52" i="10" a="1"/>
  <c r="X52" i="10" s="1"/>
  <c r="Y52" i="10" a="1"/>
  <c r="Y52" i="10" s="1"/>
  <c r="Z52" i="10" a="1"/>
  <c r="Z52" i="10" s="1"/>
  <c r="AA52" i="10" a="1"/>
  <c r="AA52" i="10" s="1"/>
  <c r="AB52" i="10" a="1"/>
  <c r="AB52" i="10" s="1"/>
  <c r="AE9" i="10"/>
  <c r="AF9" i="6"/>
  <c r="U7" i="6"/>
  <c r="U6" i="10"/>
  <c r="F54" i="10" l="1"/>
  <c r="AE33" i="10" a="1"/>
  <c r="AE33" i="10" s="1"/>
  <c r="AE34" i="10" a="1"/>
  <c r="AE34" i="10" s="1"/>
  <c r="AE35" i="10" a="1"/>
  <c r="AE35" i="10" s="1"/>
  <c r="AE38" i="10" a="1"/>
  <c r="AE38" i="10" s="1"/>
  <c r="AE36" i="10" a="1"/>
  <c r="AE36" i="10" s="1"/>
  <c r="AE42" i="10" a="1"/>
  <c r="AE42" i="10" s="1"/>
  <c r="AE39" i="10" a="1"/>
  <c r="AE39" i="10" s="1"/>
  <c r="AE37" i="10" a="1"/>
  <c r="AE37" i="10" s="1"/>
  <c r="AE41" i="10" a="1"/>
  <c r="AE41" i="10" s="1"/>
  <c r="AE40" i="10" a="1"/>
  <c r="AE40" i="10" s="1"/>
  <c r="AE43" i="10" a="1"/>
  <c r="AE43" i="10" s="1"/>
  <c r="AE26" i="10"/>
  <c r="AE46" i="10" a="1"/>
  <c r="AE46" i="10" s="1"/>
  <c r="AE45" i="10" a="1"/>
  <c r="AE45" i="10" s="1"/>
  <c r="AE50" i="10" a="1"/>
  <c r="AE50" i="10" s="1"/>
  <c r="AE47" i="10" a="1"/>
  <c r="AE47" i="10" s="1"/>
  <c r="AE44" i="10" a="1"/>
  <c r="AE44" i="10" s="1"/>
  <c r="AE111" i="10"/>
  <c r="AE121" i="10" a="1"/>
  <c r="AE121" i="10" s="1"/>
  <c r="AE128" i="10" s="1"/>
  <c r="AE51" i="10" a="1"/>
  <c r="AE51" i="10" s="1"/>
  <c r="AE49" i="10" a="1"/>
  <c r="AE49" i="10" s="1"/>
  <c r="AE48" i="10" a="1"/>
  <c r="AE48" i="10" s="1"/>
  <c r="AE52" i="10" a="1"/>
  <c r="AE52" i="10" s="1"/>
  <c r="AF9" i="10"/>
  <c r="AG9" i="6"/>
  <c r="AD52" i="10" a="1"/>
  <c r="AD52" i="10" s="1"/>
  <c r="L111" i="10"/>
  <c r="P111" i="10" s="1"/>
  <c r="T111" i="10" s="1"/>
  <c r="X111" i="10" s="1"/>
  <c r="AB111" i="10" s="1"/>
  <c r="M111" i="10"/>
  <c r="Q111" i="10" s="1"/>
  <c r="U111" i="10" s="1"/>
  <c r="Y111" i="10" s="1"/>
  <c r="AC111" i="10" s="1"/>
  <c r="K111" i="10"/>
  <c r="O111" i="10" s="1"/>
  <c r="S111" i="10" s="1"/>
  <c r="W111" i="10" s="1"/>
  <c r="AA111" i="10" s="1"/>
  <c r="J111" i="10"/>
  <c r="N111" i="10"/>
  <c r="R111" i="10" s="1"/>
  <c r="V111" i="10" s="1"/>
  <c r="Z111" i="10" s="1"/>
  <c r="AD111" i="10" s="1"/>
  <c r="AD121" i="10" a="1"/>
  <c r="AD121" i="10" s="1"/>
  <c r="AD128" i="10" s="1"/>
  <c r="AD79" i="10"/>
  <c r="H53" i="10"/>
  <c r="AD53" i="10" s="1" a="1"/>
  <c r="AD53" i="10" s="1"/>
  <c r="J53" i="10" a="1"/>
  <c r="J53" i="10" s="1"/>
  <c r="K53" i="10" a="1"/>
  <c r="K53" i="10" s="1"/>
  <c r="L53" i="10" a="1"/>
  <c r="L53" i="10" s="1"/>
  <c r="N53" i="10" a="1"/>
  <c r="N53" i="10" s="1"/>
  <c r="M53" i="10" a="1"/>
  <c r="M53" i="10" s="1"/>
  <c r="O53" i="10" a="1"/>
  <c r="O53" i="10" s="1"/>
  <c r="P53" i="10" a="1"/>
  <c r="P53" i="10" s="1"/>
  <c r="Q53" i="10" a="1"/>
  <c r="Q53" i="10" s="1"/>
  <c r="R53" i="10" a="1"/>
  <c r="R53" i="10" s="1"/>
  <c r="S53" i="10" a="1"/>
  <c r="S53" i="10" s="1"/>
  <c r="T53" i="10" a="1"/>
  <c r="T53" i="10" s="1"/>
  <c r="U53" i="10" a="1"/>
  <c r="U53" i="10" s="1"/>
  <c r="V53" i="10" a="1"/>
  <c r="V53" i="10" s="1"/>
  <c r="W53" i="10" a="1"/>
  <c r="W53" i="10" s="1"/>
  <c r="X53" i="10" a="1"/>
  <c r="X53" i="10" s="1"/>
  <c r="Y53" i="10" a="1"/>
  <c r="Y53" i="10" s="1"/>
  <c r="Z53" i="10" a="1"/>
  <c r="Z53" i="10" s="1"/>
  <c r="AA53" i="10" a="1"/>
  <c r="AA53" i="10" s="1"/>
  <c r="AB53" i="10" a="1"/>
  <c r="AB53" i="10" s="1"/>
  <c r="AC53" i="10" a="1"/>
  <c r="AC53" i="10" s="1"/>
  <c r="U7" i="10"/>
  <c r="U8" i="6"/>
  <c r="U8" i="10" s="1"/>
  <c r="U5" i="6"/>
  <c r="U5" i="10" s="1"/>
  <c r="V6" i="6"/>
  <c r="AG9" i="10" l="1"/>
  <c r="AH9" i="6"/>
  <c r="F55" i="10"/>
  <c r="AF33" i="10" a="1"/>
  <c r="AF33" i="10" s="1"/>
  <c r="AF34" i="10" a="1"/>
  <c r="AF34" i="10" s="1"/>
  <c r="AF38" i="10" a="1"/>
  <c r="AF38" i="10" s="1"/>
  <c r="AF35" i="10" a="1"/>
  <c r="AF35" i="10" s="1"/>
  <c r="AF42" i="10" a="1"/>
  <c r="AF42" i="10" s="1"/>
  <c r="AF36" i="10" a="1"/>
  <c r="AF36" i="10" s="1"/>
  <c r="AF39" i="10" a="1"/>
  <c r="AF39" i="10" s="1"/>
  <c r="AF37" i="10" a="1"/>
  <c r="AF37" i="10" s="1"/>
  <c r="AF46" i="10" a="1"/>
  <c r="AF46" i="10" s="1"/>
  <c r="AF43" i="10" a="1"/>
  <c r="AF43" i="10" s="1"/>
  <c r="AF40" i="10" a="1"/>
  <c r="AF40" i="10" s="1"/>
  <c r="AF41" i="10" a="1"/>
  <c r="AF41" i="10" s="1"/>
  <c r="AF47" i="10" a="1"/>
  <c r="AF47" i="10" s="1"/>
  <c r="AF44" i="10" a="1"/>
  <c r="AF44" i="10" s="1"/>
  <c r="AF26" i="10"/>
  <c r="AF45" i="10" a="1"/>
  <c r="AF45" i="10" s="1"/>
  <c r="AF121" i="10" a="1"/>
  <c r="AF121" i="10" s="1"/>
  <c r="AF128" i="10" s="1"/>
  <c r="AF50" i="10" a="1"/>
  <c r="AF50" i="10" s="1"/>
  <c r="AF111" i="10"/>
  <c r="AF49" i="10" a="1"/>
  <c r="AF49" i="10" s="1"/>
  <c r="AF51" i="10" a="1"/>
  <c r="AF51" i="10" s="1"/>
  <c r="AF48" i="10" a="1"/>
  <c r="AF48" i="10" s="1"/>
  <c r="AF53" i="10" a="1"/>
  <c r="AF53" i="10" s="1"/>
  <c r="AF52" i="10" a="1"/>
  <c r="AF52" i="10" s="1"/>
  <c r="J54" i="10" a="1"/>
  <c r="J54" i="10" s="1"/>
  <c r="K54" i="10" a="1"/>
  <c r="K54" i="10" s="1"/>
  <c r="L54" i="10" a="1"/>
  <c r="L54" i="10" s="1"/>
  <c r="M54" i="10" a="1"/>
  <c r="M54" i="10" s="1"/>
  <c r="N54" i="10" a="1"/>
  <c r="N54" i="10" s="1"/>
  <c r="O54" i="10" a="1"/>
  <c r="O54" i="10" s="1"/>
  <c r="P54" i="10" a="1"/>
  <c r="P54" i="10" s="1"/>
  <c r="Q54" i="10" a="1"/>
  <c r="Q54" i="10" s="1"/>
  <c r="R54" i="10" a="1"/>
  <c r="R54" i="10" s="1"/>
  <c r="S54" i="10" a="1"/>
  <c r="S54" i="10" s="1"/>
  <c r="T54" i="10" a="1"/>
  <c r="T54" i="10" s="1"/>
  <c r="U54" i="10" a="1"/>
  <c r="U54" i="10" s="1"/>
  <c r="V54" i="10" a="1"/>
  <c r="V54" i="10" s="1"/>
  <c r="W54" i="10" a="1"/>
  <c r="W54" i="10" s="1"/>
  <c r="X54" i="10" a="1"/>
  <c r="X54" i="10" s="1"/>
  <c r="Y54" i="10" a="1"/>
  <c r="Y54" i="10" s="1"/>
  <c r="Z54" i="10" a="1"/>
  <c r="Z54" i="10" s="1"/>
  <c r="AA54" i="10" a="1"/>
  <c r="AA54" i="10" s="1"/>
  <c r="AB54" i="10" a="1"/>
  <c r="AB54" i="10" s="1"/>
  <c r="AC54" i="10" a="1"/>
  <c r="AC54" i="10" s="1"/>
  <c r="AD54" i="10" a="1"/>
  <c r="AD54" i="10" s="1"/>
  <c r="AE53" i="10" a="1"/>
  <c r="AE53" i="10" s="1"/>
  <c r="AE79" i="10"/>
  <c r="H54" i="10"/>
  <c r="AE54" i="10" s="1" a="1"/>
  <c r="AE54" i="10" s="1"/>
  <c r="V7" i="6"/>
  <c r="V6" i="10"/>
  <c r="AF54" i="10" l="1" a="1"/>
  <c r="AF54" i="10" s="1"/>
  <c r="J55" i="10" a="1"/>
  <c r="J55" i="10" s="1"/>
  <c r="K55" i="10" a="1"/>
  <c r="K55" i="10" s="1"/>
  <c r="L55" i="10" a="1"/>
  <c r="L55" i="10" s="1"/>
  <c r="M55" i="10" a="1"/>
  <c r="M55" i="10" s="1"/>
  <c r="N55" i="10" a="1"/>
  <c r="N55" i="10" s="1"/>
  <c r="O55" i="10" a="1"/>
  <c r="O55" i="10" s="1"/>
  <c r="P55" i="10" a="1"/>
  <c r="P55" i="10" s="1"/>
  <c r="Q55" i="10" a="1"/>
  <c r="Q55" i="10" s="1"/>
  <c r="R55" i="10" a="1"/>
  <c r="R55" i="10" s="1"/>
  <c r="S55" i="10" a="1"/>
  <c r="S55" i="10" s="1"/>
  <c r="T55" i="10" a="1"/>
  <c r="T55" i="10" s="1"/>
  <c r="U55" i="10" a="1"/>
  <c r="U55" i="10" s="1"/>
  <c r="V55" i="10" a="1"/>
  <c r="V55" i="10" s="1"/>
  <c r="W55" i="10" a="1"/>
  <c r="W55" i="10" s="1"/>
  <c r="X55" i="10" a="1"/>
  <c r="X55" i="10" s="1"/>
  <c r="Y55" i="10" a="1"/>
  <c r="Y55" i="10" s="1"/>
  <c r="Z55" i="10" a="1"/>
  <c r="Z55" i="10" s="1"/>
  <c r="AA55" i="10" a="1"/>
  <c r="AA55" i="10" s="1"/>
  <c r="AB55" i="10" a="1"/>
  <c r="AB55" i="10" s="1"/>
  <c r="AC55" i="10" a="1"/>
  <c r="AC55" i="10" s="1"/>
  <c r="AD55" i="10" a="1"/>
  <c r="AD55" i="10" s="1"/>
  <c r="AE55" i="10" a="1"/>
  <c r="AE55" i="10" s="1"/>
  <c r="AH9" i="10"/>
  <c r="AI9" i="6"/>
  <c r="F56" i="10"/>
  <c r="AG33" i="10" a="1"/>
  <c r="AG33" i="10" s="1"/>
  <c r="AG34" i="10" a="1"/>
  <c r="AG34" i="10" s="1"/>
  <c r="AG35" i="10" a="1"/>
  <c r="AG35" i="10" s="1"/>
  <c r="AG38" i="10" a="1"/>
  <c r="AG38" i="10" s="1"/>
  <c r="AG42" i="10" a="1"/>
  <c r="AG42" i="10" s="1"/>
  <c r="AG37" i="10" a="1"/>
  <c r="AG37" i="10" s="1"/>
  <c r="AG36" i="10" a="1"/>
  <c r="AG36" i="10" s="1"/>
  <c r="AG39" i="10" a="1"/>
  <c r="AG39" i="10" s="1"/>
  <c r="AG41" i="10" a="1"/>
  <c r="AG41" i="10" s="1"/>
  <c r="AG43" i="10" a="1"/>
  <c r="AG43" i="10" s="1"/>
  <c r="AG40" i="10" a="1"/>
  <c r="AG40" i="10" s="1"/>
  <c r="AG46" i="10" a="1"/>
  <c r="AG46" i="10" s="1"/>
  <c r="AG44" i="10" a="1"/>
  <c r="AG44" i="10" s="1"/>
  <c r="AG45" i="10" a="1"/>
  <c r="AG45" i="10" s="1"/>
  <c r="AG111" i="10"/>
  <c r="AG121" i="10" a="1"/>
  <c r="AG121" i="10" s="1"/>
  <c r="AG128" i="10" s="1"/>
  <c r="AG47" i="10" a="1"/>
  <c r="AG47" i="10" s="1"/>
  <c r="AG50" i="10" a="1"/>
  <c r="AG50" i="10" s="1"/>
  <c r="AG51" i="10" a="1"/>
  <c r="AG51" i="10" s="1"/>
  <c r="AG54" i="10" a="1"/>
  <c r="AG54" i="10" s="1"/>
  <c r="AG48" i="10" a="1"/>
  <c r="AG48" i="10" s="1"/>
  <c r="AG26" i="10"/>
  <c r="AG49" i="10" a="1"/>
  <c r="AG49" i="10" s="1"/>
  <c r="AG52" i="10" a="1"/>
  <c r="AG52" i="10" s="1"/>
  <c r="AG53" i="10" a="1"/>
  <c r="AG53" i="10" s="1"/>
  <c r="AF79" i="10"/>
  <c r="H55" i="10"/>
  <c r="AF55" i="10" s="1" a="1"/>
  <c r="AF55" i="10" s="1"/>
  <c r="V7" i="10"/>
  <c r="V8" i="6"/>
  <c r="V8" i="10" s="1"/>
  <c r="V5" i="6"/>
  <c r="V5" i="10" s="1"/>
  <c r="W6" i="6"/>
  <c r="AG55" i="10" l="1" a="1"/>
  <c r="AG55" i="10" s="1"/>
  <c r="AG79" i="10"/>
  <c r="H56" i="10"/>
  <c r="AI9" i="10"/>
  <c r="AJ9" i="6"/>
  <c r="J56" i="10" a="1"/>
  <c r="J56" i="10" s="1"/>
  <c r="K56" i="10" a="1"/>
  <c r="K56" i="10" s="1"/>
  <c r="L56" i="10" a="1"/>
  <c r="L56" i="10" s="1"/>
  <c r="M56" i="10" a="1"/>
  <c r="M56" i="10" s="1"/>
  <c r="N56" i="10" a="1"/>
  <c r="N56" i="10" s="1"/>
  <c r="O56" i="10" a="1"/>
  <c r="O56" i="10" s="1"/>
  <c r="P56" i="10" a="1"/>
  <c r="P56" i="10" s="1"/>
  <c r="Q56" i="10" a="1"/>
  <c r="Q56" i="10" s="1"/>
  <c r="R56" i="10" a="1"/>
  <c r="R56" i="10" s="1"/>
  <c r="S56" i="10" a="1"/>
  <c r="S56" i="10" s="1"/>
  <c r="T56" i="10" a="1"/>
  <c r="T56" i="10" s="1"/>
  <c r="U56" i="10" a="1"/>
  <c r="U56" i="10" s="1"/>
  <c r="V56" i="10" a="1"/>
  <c r="V56" i="10" s="1"/>
  <c r="W56" i="10" a="1"/>
  <c r="W56" i="10" s="1"/>
  <c r="X56" i="10" a="1"/>
  <c r="X56" i="10" s="1"/>
  <c r="Y56" i="10" a="1"/>
  <c r="Y56" i="10" s="1"/>
  <c r="Z56" i="10" a="1"/>
  <c r="Z56" i="10" s="1"/>
  <c r="AA56" i="10" a="1"/>
  <c r="AA56" i="10" s="1"/>
  <c r="AB56" i="10" a="1"/>
  <c r="AB56" i="10" s="1"/>
  <c r="AC56" i="10" a="1"/>
  <c r="AC56" i="10" s="1"/>
  <c r="AD56" i="10" a="1"/>
  <c r="AD56" i="10" s="1"/>
  <c r="AE56" i="10" a="1"/>
  <c r="AE56" i="10" s="1"/>
  <c r="AF56" i="10" a="1"/>
  <c r="AF56" i="10" s="1"/>
  <c r="F57" i="10"/>
  <c r="AH33" i="10" a="1"/>
  <c r="AH33" i="10" s="1"/>
  <c r="AH34" i="10" a="1"/>
  <c r="AH34" i="10" s="1"/>
  <c r="AH38" i="10" a="1"/>
  <c r="AH38" i="10" s="1"/>
  <c r="AH35" i="10" a="1"/>
  <c r="AH35" i="10" s="1"/>
  <c r="AH39" i="10" a="1"/>
  <c r="AH39" i="10" s="1"/>
  <c r="AH36" i="10" a="1"/>
  <c r="AH36" i="10" s="1"/>
  <c r="AH37" i="10" a="1"/>
  <c r="AH37" i="10" s="1"/>
  <c r="AH42" i="10" a="1"/>
  <c r="AH42" i="10" s="1"/>
  <c r="AH40" i="10" a="1"/>
  <c r="AH40" i="10" s="1"/>
  <c r="AH41" i="10" a="1"/>
  <c r="AH41" i="10" s="1"/>
  <c r="AH46" i="10" a="1"/>
  <c r="AH46" i="10" s="1"/>
  <c r="AH43" i="10" a="1"/>
  <c r="AH43" i="10" s="1"/>
  <c r="AH45" i="10" a="1"/>
  <c r="AH45" i="10" s="1"/>
  <c r="AH47" i="10" a="1"/>
  <c r="AH47" i="10" s="1"/>
  <c r="AH121" i="10" a="1"/>
  <c r="AH121" i="10" s="1"/>
  <c r="AH128" i="10" s="1"/>
  <c r="AH50" i="10" a="1"/>
  <c r="AH50" i="10" s="1"/>
  <c r="AH44" i="10" a="1"/>
  <c r="AH44" i="10" s="1"/>
  <c r="AH111" i="10"/>
  <c r="AH49" i="10" a="1"/>
  <c r="AH49" i="10" s="1"/>
  <c r="AH48" i="10" a="1"/>
  <c r="AH48" i="10" s="1"/>
  <c r="AH51" i="10" a="1"/>
  <c r="AH51" i="10" s="1"/>
  <c r="AH26" i="10"/>
  <c r="AH54" i="10" a="1"/>
  <c r="AH54" i="10" s="1"/>
  <c r="AH53" i="10" a="1"/>
  <c r="AH53" i="10" s="1"/>
  <c r="AH52" i="10" a="1"/>
  <c r="AH52" i="10" s="1"/>
  <c r="AH55" i="10" a="1"/>
  <c r="AH55" i="10" s="1"/>
  <c r="AH56" i="10" a="1"/>
  <c r="AH56" i="10" s="1"/>
  <c r="AG56" i="10" a="1"/>
  <c r="AG56" i="10" s="1"/>
  <c r="W7" i="6"/>
  <c r="W6" i="10"/>
  <c r="F58" i="10" l="1"/>
  <c r="AI33" i="10" a="1"/>
  <c r="AI33" i="10" s="1"/>
  <c r="AI34" i="10" a="1"/>
  <c r="AI34" i="10" s="1"/>
  <c r="AI38" i="10" a="1"/>
  <c r="AI38" i="10" s="1"/>
  <c r="AI35" i="10" a="1"/>
  <c r="AI35" i="10" s="1"/>
  <c r="AI39" i="10" a="1"/>
  <c r="AI39" i="10" s="1"/>
  <c r="AI42" i="10" a="1"/>
  <c r="AI42" i="10" s="1"/>
  <c r="AI36" i="10" a="1"/>
  <c r="AI36" i="10" s="1"/>
  <c r="AI37" i="10" a="1"/>
  <c r="AI37" i="10" s="1"/>
  <c r="AI43" i="10" a="1"/>
  <c r="AI43" i="10" s="1"/>
  <c r="AI40" i="10" a="1"/>
  <c r="AI40" i="10" s="1"/>
  <c r="AI41" i="10" a="1"/>
  <c r="AI41" i="10" s="1"/>
  <c r="AI46" i="10" a="1"/>
  <c r="AI46" i="10" s="1"/>
  <c r="AI44" i="10" a="1"/>
  <c r="AI44" i="10" s="1"/>
  <c r="AI50" i="10" a="1"/>
  <c r="AI50" i="10" s="1"/>
  <c r="AI111" i="10"/>
  <c r="AI121" i="10" a="1"/>
  <c r="AI121" i="10" s="1"/>
  <c r="AI128" i="10" s="1"/>
  <c r="AI45" i="10" a="1"/>
  <c r="AI45" i="10" s="1"/>
  <c r="AI26" i="10"/>
  <c r="AI47" i="10" a="1"/>
  <c r="AI47" i="10" s="1"/>
  <c r="AI54" i="10" a="1"/>
  <c r="AI54" i="10" s="1"/>
  <c r="AI49" i="10" a="1"/>
  <c r="AI49" i="10" s="1"/>
  <c r="AI48" i="10" a="1"/>
  <c r="AI48" i="10" s="1"/>
  <c r="AI51" i="10" a="1"/>
  <c r="AI51" i="10" s="1"/>
  <c r="AI55" i="10" a="1"/>
  <c r="AI55" i="10" s="1"/>
  <c r="AI52" i="10" a="1"/>
  <c r="AI52" i="10" s="1"/>
  <c r="AI53" i="10" a="1"/>
  <c r="AI53" i="10" s="1"/>
  <c r="AI56" i="10" a="1"/>
  <c r="AI56" i="10" s="1"/>
  <c r="AH79" i="10"/>
  <c r="H57" i="10"/>
  <c r="AH57" i="10" s="1" a="1"/>
  <c r="AH57" i="10" s="1"/>
  <c r="J57" i="10" a="1"/>
  <c r="J57" i="10" s="1"/>
  <c r="K57" i="10" a="1"/>
  <c r="K57" i="10" s="1"/>
  <c r="L57" i="10" a="1"/>
  <c r="L57" i="10" s="1"/>
  <c r="M57" i="10" a="1"/>
  <c r="M57" i="10" s="1"/>
  <c r="N57" i="10" a="1"/>
  <c r="N57" i="10" s="1"/>
  <c r="O57" i="10" a="1"/>
  <c r="O57" i="10" s="1"/>
  <c r="P57" i="10" a="1"/>
  <c r="P57" i="10" s="1"/>
  <c r="Q57" i="10" a="1"/>
  <c r="Q57" i="10" s="1"/>
  <c r="R57" i="10" a="1"/>
  <c r="R57" i="10" s="1"/>
  <c r="S57" i="10" a="1"/>
  <c r="S57" i="10" s="1"/>
  <c r="T57" i="10" a="1"/>
  <c r="T57" i="10" s="1"/>
  <c r="U57" i="10" a="1"/>
  <c r="U57" i="10" s="1"/>
  <c r="V57" i="10" a="1"/>
  <c r="V57" i="10" s="1"/>
  <c r="W57" i="10" a="1"/>
  <c r="W57" i="10" s="1"/>
  <c r="X57" i="10" a="1"/>
  <c r="X57" i="10" s="1"/>
  <c r="Y57" i="10" a="1"/>
  <c r="Y57" i="10" s="1"/>
  <c r="Z57" i="10" a="1"/>
  <c r="Z57" i="10" s="1"/>
  <c r="AA57" i="10" a="1"/>
  <c r="AA57" i="10" s="1"/>
  <c r="AB57" i="10" a="1"/>
  <c r="AB57" i="10" s="1"/>
  <c r="AC57" i="10" a="1"/>
  <c r="AC57" i="10" s="1"/>
  <c r="AD57" i="10" a="1"/>
  <c r="AD57" i="10" s="1"/>
  <c r="AE57" i="10" a="1"/>
  <c r="AE57" i="10" s="1"/>
  <c r="AF57" i="10" a="1"/>
  <c r="AF57" i="10" s="1"/>
  <c r="AG57" i="10" a="1"/>
  <c r="AG57" i="10" s="1"/>
  <c r="AJ9" i="10"/>
  <c r="AK9" i="6"/>
  <c r="W7" i="10"/>
  <c r="W5" i="6"/>
  <c r="W5" i="10" s="1"/>
  <c r="W8" i="6"/>
  <c r="W8" i="10" s="1"/>
  <c r="X6" i="6"/>
  <c r="F59" i="10" l="1"/>
  <c r="AJ33" i="10" a="1"/>
  <c r="AJ33" i="10" s="1"/>
  <c r="AJ34" i="10" a="1"/>
  <c r="AJ34" i="10" s="1"/>
  <c r="AJ35" i="10" a="1"/>
  <c r="AJ35" i="10" s="1"/>
  <c r="AJ38" i="10" a="1"/>
  <c r="AJ38" i="10" s="1"/>
  <c r="AJ37" i="10" a="1"/>
  <c r="AJ37" i="10" s="1"/>
  <c r="AJ36" i="10" a="1"/>
  <c r="AJ36" i="10" s="1"/>
  <c r="AJ42" i="10" a="1"/>
  <c r="AJ42" i="10" s="1"/>
  <c r="AJ39" i="10" a="1"/>
  <c r="AJ39" i="10" s="1"/>
  <c r="AJ43" i="10" a="1"/>
  <c r="AJ43" i="10" s="1"/>
  <c r="AJ46" i="10" a="1"/>
  <c r="AJ46" i="10" s="1"/>
  <c r="AJ41" i="10" a="1"/>
  <c r="AJ41" i="10" s="1"/>
  <c r="AJ40" i="10" a="1"/>
  <c r="AJ40" i="10" s="1"/>
  <c r="AJ47" i="10" a="1"/>
  <c r="AJ47" i="10" s="1"/>
  <c r="AJ111" i="10"/>
  <c r="AJ44" i="10" a="1"/>
  <c r="AJ44" i="10" s="1"/>
  <c r="AJ45" i="10" a="1"/>
  <c r="AJ45" i="10" s="1"/>
  <c r="AJ121" i="10" a="1"/>
  <c r="AJ121" i="10" s="1"/>
  <c r="AJ128" i="10" s="1"/>
  <c r="AJ50" i="10" a="1"/>
  <c r="AJ50" i="10" s="1"/>
  <c r="AJ54" i="10" a="1"/>
  <c r="AJ54" i="10" s="1"/>
  <c r="AJ48" i="10" a="1"/>
  <c r="AJ48" i="10" s="1"/>
  <c r="AJ49" i="10" a="1"/>
  <c r="AJ49" i="10" s="1"/>
  <c r="AJ51" i="10" a="1"/>
  <c r="AJ51" i="10" s="1"/>
  <c r="AJ26" i="10"/>
  <c r="AJ53" i="10" a="1"/>
  <c r="AJ53" i="10" s="1"/>
  <c r="AJ52" i="10" a="1"/>
  <c r="AJ52" i="10" s="1"/>
  <c r="AJ55" i="10" a="1"/>
  <c r="AJ55" i="10" s="1"/>
  <c r="AJ57" i="10" a="1"/>
  <c r="AJ57" i="10" s="1"/>
  <c r="AJ56" i="10" a="1"/>
  <c r="AJ56" i="10" s="1"/>
  <c r="AI57" i="10" a="1"/>
  <c r="AI57" i="10" s="1"/>
  <c r="AI79" i="10"/>
  <c r="H58" i="10"/>
  <c r="AI58" i="10" s="1" a="1"/>
  <c r="AI58" i="10" s="1"/>
  <c r="AK9" i="10"/>
  <c r="AL9" i="6"/>
  <c r="J58" i="10" a="1"/>
  <c r="J58" i="10" s="1"/>
  <c r="K58" i="10" a="1"/>
  <c r="K58" i="10" s="1"/>
  <c r="L58" i="10" a="1"/>
  <c r="L58" i="10" s="1"/>
  <c r="N58" i="10" a="1"/>
  <c r="N58" i="10" s="1"/>
  <c r="M58" i="10" a="1"/>
  <c r="M58" i="10" s="1"/>
  <c r="O58" i="10" a="1"/>
  <c r="O58" i="10" s="1"/>
  <c r="P58" i="10" a="1"/>
  <c r="P58" i="10" s="1"/>
  <c r="Q58" i="10" a="1"/>
  <c r="Q58" i="10" s="1"/>
  <c r="R58" i="10" a="1"/>
  <c r="R58" i="10" s="1"/>
  <c r="S58" i="10" a="1"/>
  <c r="S58" i="10" s="1"/>
  <c r="T58" i="10" a="1"/>
  <c r="T58" i="10" s="1"/>
  <c r="U58" i="10" a="1"/>
  <c r="U58" i="10" s="1"/>
  <c r="V58" i="10" a="1"/>
  <c r="V58" i="10" s="1"/>
  <c r="W58" i="10" a="1"/>
  <c r="W58" i="10" s="1"/>
  <c r="X58" i="10" a="1"/>
  <c r="X58" i="10" s="1"/>
  <c r="Y58" i="10" a="1"/>
  <c r="Y58" i="10" s="1"/>
  <c r="Z58" i="10" a="1"/>
  <c r="Z58" i="10" s="1"/>
  <c r="AA58" i="10" a="1"/>
  <c r="AA58" i="10" s="1"/>
  <c r="AB58" i="10" a="1"/>
  <c r="AB58" i="10" s="1"/>
  <c r="AC58" i="10" a="1"/>
  <c r="AC58" i="10" s="1"/>
  <c r="AD58" i="10" a="1"/>
  <c r="AD58" i="10" s="1"/>
  <c r="AE58" i="10" a="1"/>
  <c r="AE58" i="10" s="1"/>
  <c r="AF58" i="10" a="1"/>
  <c r="AF58" i="10" s="1"/>
  <c r="AG58" i="10" a="1"/>
  <c r="AG58" i="10" s="1"/>
  <c r="AH58" i="10" a="1"/>
  <c r="AH58" i="10" s="1"/>
  <c r="X7" i="6"/>
  <c r="X6" i="10"/>
  <c r="AJ58" i="10" l="1" a="1"/>
  <c r="AJ58" i="10" s="1"/>
  <c r="AJ79" i="10"/>
  <c r="H59" i="10"/>
  <c r="AJ59" i="10" s="1" a="1"/>
  <c r="AJ59" i="10" s="1"/>
  <c r="J59" i="10" a="1"/>
  <c r="J59" i="10" s="1"/>
  <c r="K59" i="10" a="1"/>
  <c r="K59" i="10" s="1"/>
  <c r="L59" i="10" a="1"/>
  <c r="L59" i="10" s="1"/>
  <c r="M59" i="10" a="1"/>
  <c r="M59" i="10" s="1"/>
  <c r="N59" i="10" a="1"/>
  <c r="N59" i="10" s="1"/>
  <c r="O59" i="10" a="1"/>
  <c r="O59" i="10" s="1"/>
  <c r="P59" i="10" a="1"/>
  <c r="P59" i="10" s="1"/>
  <c r="Q59" i="10" a="1"/>
  <c r="Q59" i="10" s="1"/>
  <c r="R59" i="10" a="1"/>
  <c r="R59" i="10" s="1"/>
  <c r="S59" i="10" a="1"/>
  <c r="S59" i="10" s="1"/>
  <c r="T59" i="10" a="1"/>
  <c r="T59" i="10" s="1"/>
  <c r="U59" i="10" a="1"/>
  <c r="U59" i="10" s="1"/>
  <c r="V59" i="10" a="1"/>
  <c r="V59" i="10" s="1"/>
  <c r="W59" i="10" a="1"/>
  <c r="W59" i="10" s="1"/>
  <c r="X59" i="10" a="1"/>
  <c r="X59" i="10" s="1"/>
  <c r="Y59" i="10" a="1"/>
  <c r="Y59" i="10" s="1"/>
  <c r="Z59" i="10" a="1"/>
  <c r="Z59" i="10" s="1"/>
  <c r="AA59" i="10" a="1"/>
  <c r="AA59" i="10" s="1"/>
  <c r="AB59" i="10" a="1"/>
  <c r="AB59" i="10" s="1"/>
  <c r="AC59" i="10" a="1"/>
  <c r="AC59" i="10" s="1"/>
  <c r="AD59" i="10" a="1"/>
  <c r="AD59" i="10" s="1"/>
  <c r="AE59" i="10" a="1"/>
  <c r="AE59" i="10" s="1"/>
  <c r="AF59" i="10" a="1"/>
  <c r="AF59" i="10" s="1"/>
  <c r="AG59" i="10" a="1"/>
  <c r="AG59" i="10" s="1"/>
  <c r="AH59" i="10" a="1"/>
  <c r="AH59" i="10" s="1"/>
  <c r="AI59" i="10" a="1"/>
  <c r="AI59" i="10" s="1"/>
  <c r="AL9" i="10"/>
  <c r="AM9" i="6"/>
  <c r="F60" i="10"/>
  <c r="AK33" i="10" a="1"/>
  <c r="AK33" i="10" s="1"/>
  <c r="AK34" i="10" a="1"/>
  <c r="AK34" i="10" s="1"/>
  <c r="AK35" i="10" a="1"/>
  <c r="AK35" i="10" s="1"/>
  <c r="AK38" i="10" a="1"/>
  <c r="AK38" i="10" s="1"/>
  <c r="AK36" i="10" a="1"/>
  <c r="AK36" i="10" s="1"/>
  <c r="AK39" i="10" a="1"/>
  <c r="AK39" i="10" s="1"/>
  <c r="AK42" i="10" a="1"/>
  <c r="AK42" i="10" s="1"/>
  <c r="AK37" i="10" a="1"/>
  <c r="AK37" i="10" s="1"/>
  <c r="AK41" i="10" a="1"/>
  <c r="AK41" i="10" s="1"/>
  <c r="AK46" i="10" a="1"/>
  <c r="AK46" i="10" s="1"/>
  <c r="AK43" i="10" a="1"/>
  <c r="AK43" i="10" s="1"/>
  <c r="AK40" i="10" a="1"/>
  <c r="AK40" i="10" s="1"/>
  <c r="AK121" i="10" a="1"/>
  <c r="AK121" i="10" s="1"/>
  <c r="AK128" i="10" s="1"/>
  <c r="AK50" i="10" a="1"/>
  <c r="AK50" i="10" s="1"/>
  <c r="AK44" i="10" a="1"/>
  <c r="AK44" i="10" s="1"/>
  <c r="AK47" i="10" a="1"/>
  <c r="AK47" i="10" s="1"/>
  <c r="AK111" i="10"/>
  <c r="AK45" i="10" a="1"/>
  <c r="AK45" i="10" s="1"/>
  <c r="AK48" i="10" a="1"/>
  <c r="AK48" i="10" s="1"/>
  <c r="AK49" i="10" a="1"/>
  <c r="AK49" i="10" s="1"/>
  <c r="AK54" i="10" a="1"/>
  <c r="AK54" i="10" s="1"/>
  <c r="AK51" i="10" a="1"/>
  <c r="AK51" i="10" s="1"/>
  <c r="AK55" i="10" a="1"/>
  <c r="AK55" i="10" s="1"/>
  <c r="AK52" i="10" a="1"/>
  <c r="AK52" i="10" s="1"/>
  <c r="AK58" i="10" a="1"/>
  <c r="AK58" i="10" s="1"/>
  <c r="AK53" i="10" a="1"/>
  <c r="AK53" i="10" s="1"/>
  <c r="AK26" i="10"/>
  <c r="AK56" i="10" a="1"/>
  <c r="AK56" i="10" s="1"/>
  <c r="AK57" i="10" a="1"/>
  <c r="AK57" i="10" s="1"/>
  <c r="X7" i="10"/>
  <c r="X8" i="6"/>
  <c r="X8" i="10" s="1"/>
  <c r="X5" i="6"/>
  <c r="X5" i="10" s="1"/>
  <c r="Y6" i="6"/>
  <c r="AK59" i="10" l="1" a="1"/>
  <c r="AK59" i="10" s="1"/>
  <c r="AK79" i="10"/>
  <c r="H60" i="10"/>
  <c r="AK60" i="10" s="1" a="1"/>
  <c r="AK60" i="10" s="1"/>
  <c r="J60" i="10" a="1"/>
  <c r="J60" i="10" s="1"/>
  <c r="K60" i="10" a="1"/>
  <c r="K60" i="10" s="1"/>
  <c r="L60" i="10" a="1"/>
  <c r="L60" i="10" s="1"/>
  <c r="N60" i="10" a="1"/>
  <c r="N60" i="10" s="1"/>
  <c r="M60" i="10" a="1"/>
  <c r="M60" i="10" s="1"/>
  <c r="O60" i="10" a="1"/>
  <c r="O60" i="10" s="1"/>
  <c r="P60" i="10" a="1"/>
  <c r="P60" i="10" s="1"/>
  <c r="Q60" i="10" a="1"/>
  <c r="Q60" i="10" s="1"/>
  <c r="R60" i="10" a="1"/>
  <c r="R60" i="10" s="1"/>
  <c r="S60" i="10" a="1"/>
  <c r="S60" i="10" s="1"/>
  <c r="T60" i="10" a="1"/>
  <c r="T60" i="10" s="1"/>
  <c r="U60" i="10" a="1"/>
  <c r="U60" i="10" s="1"/>
  <c r="V60" i="10" a="1"/>
  <c r="V60" i="10" s="1"/>
  <c r="W60" i="10" a="1"/>
  <c r="W60" i="10" s="1"/>
  <c r="X60" i="10" a="1"/>
  <c r="X60" i="10" s="1"/>
  <c r="Y60" i="10" a="1"/>
  <c r="Y60" i="10" s="1"/>
  <c r="Z60" i="10" a="1"/>
  <c r="Z60" i="10" s="1"/>
  <c r="AA60" i="10" a="1"/>
  <c r="AA60" i="10" s="1"/>
  <c r="AB60" i="10" a="1"/>
  <c r="AB60" i="10" s="1"/>
  <c r="AC60" i="10" a="1"/>
  <c r="AC60" i="10" s="1"/>
  <c r="AD60" i="10" a="1"/>
  <c r="AD60" i="10" s="1"/>
  <c r="AE60" i="10" a="1"/>
  <c r="AE60" i="10" s="1"/>
  <c r="AF60" i="10" a="1"/>
  <c r="AF60" i="10" s="1"/>
  <c r="AG60" i="10" a="1"/>
  <c r="AG60" i="10" s="1"/>
  <c r="AH60" i="10" a="1"/>
  <c r="AH60" i="10" s="1"/>
  <c r="AI60" i="10" a="1"/>
  <c r="AI60" i="10" s="1"/>
  <c r="AJ60" i="10" a="1"/>
  <c r="AJ60" i="10" s="1"/>
  <c r="AM9" i="10"/>
  <c r="AN9" i="6"/>
  <c r="F61" i="10"/>
  <c r="AL33" i="10" a="1"/>
  <c r="AL33" i="10" s="1"/>
  <c r="AL34" i="10" a="1"/>
  <c r="AL34" i="10" s="1"/>
  <c r="AL35" i="10" a="1"/>
  <c r="AL35" i="10" s="1"/>
  <c r="AL38" i="10" a="1"/>
  <c r="AL38" i="10" s="1"/>
  <c r="AL39" i="10" a="1"/>
  <c r="AL39" i="10" s="1"/>
  <c r="AL36" i="10" a="1"/>
  <c r="AL36" i="10" s="1"/>
  <c r="AL37" i="10" a="1"/>
  <c r="AL37" i="10" s="1"/>
  <c r="AL42" i="10" a="1"/>
  <c r="AL42" i="10" s="1"/>
  <c r="AL40" i="10" a="1"/>
  <c r="AL40" i="10" s="1"/>
  <c r="AL41" i="10" a="1"/>
  <c r="AL41" i="10" s="1"/>
  <c r="AL46" i="10" a="1"/>
  <c r="AL46" i="10" s="1"/>
  <c r="AL43" i="10" a="1"/>
  <c r="AL43" i="10" s="1"/>
  <c r="AL121" i="10" a="1"/>
  <c r="AL121" i="10" s="1"/>
  <c r="AL128" i="10" s="1"/>
  <c r="AL111" i="10"/>
  <c r="AL45" i="10" a="1"/>
  <c r="AL45" i="10" s="1"/>
  <c r="AL50" i="10" a="1"/>
  <c r="AL50" i="10" s="1"/>
  <c r="AL44" i="10" a="1"/>
  <c r="AL44" i="10" s="1"/>
  <c r="AL47" i="10" a="1"/>
  <c r="AL47" i="10" s="1"/>
  <c r="AL49" i="10" a="1"/>
  <c r="AL49" i="10" s="1"/>
  <c r="AL51" i="10" a="1"/>
  <c r="AL51" i="10" s="1"/>
  <c r="AL48" i="10" a="1"/>
  <c r="AL48" i="10" s="1"/>
  <c r="AL54" i="10" a="1"/>
  <c r="AL54" i="10" s="1"/>
  <c r="AL55" i="10" a="1"/>
  <c r="AL55" i="10" s="1"/>
  <c r="AL53" i="10" a="1"/>
  <c r="AL53" i="10" s="1"/>
  <c r="AL26" i="10"/>
  <c r="AL58" i="10" a="1"/>
  <c r="AL58" i="10" s="1"/>
  <c r="AL52" i="10" a="1"/>
  <c r="AL52" i="10" s="1"/>
  <c r="AL59" i="10" a="1"/>
  <c r="AL59" i="10" s="1"/>
  <c r="AL56" i="10" a="1"/>
  <c r="AL56" i="10" s="1"/>
  <c r="AL57" i="10" a="1"/>
  <c r="AL57" i="10" s="1"/>
  <c r="Y7" i="6"/>
  <c r="Y6" i="10"/>
  <c r="AL60" i="10" l="1" a="1"/>
  <c r="AL60" i="10" s="1"/>
  <c r="J61" i="10" a="1"/>
  <c r="J61" i="10" s="1"/>
  <c r="K61" i="10" a="1"/>
  <c r="K61" i="10" s="1"/>
  <c r="L61" i="10" a="1"/>
  <c r="L61" i="10" s="1"/>
  <c r="M61" i="10" a="1"/>
  <c r="M61" i="10" s="1"/>
  <c r="N61" i="10" a="1"/>
  <c r="N61" i="10" s="1"/>
  <c r="O61" i="10" a="1"/>
  <c r="O61" i="10" s="1"/>
  <c r="P61" i="10" a="1"/>
  <c r="P61" i="10" s="1"/>
  <c r="Q61" i="10" a="1"/>
  <c r="Q61" i="10" s="1"/>
  <c r="R61" i="10" a="1"/>
  <c r="R61" i="10" s="1"/>
  <c r="S61" i="10" a="1"/>
  <c r="S61" i="10" s="1"/>
  <c r="T61" i="10" a="1"/>
  <c r="T61" i="10" s="1"/>
  <c r="U61" i="10" a="1"/>
  <c r="U61" i="10" s="1"/>
  <c r="V61" i="10" a="1"/>
  <c r="V61" i="10" s="1"/>
  <c r="W61" i="10" a="1"/>
  <c r="W61" i="10" s="1"/>
  <c r="X61" i="10" a="1"/>
  <c r="X61" i="10" s="1"/>
  <c r="Y61" i="10" a="1"/>
  <c r="Y61" i="10" s="1"/>
  <c r="Z61" i="10" a="1"/>
  <c r="Z61" i="10" s="1"/>
  <c r="AA61" i="10" a="1"/>
  <c r="AA61" i="10" s="1"/>
  <c r="AB61" i="10" a="1"/>
  <c r="AB61" i="10" s="1"/>
  <c r="AC61" i="10" a="1"/>
  <c r="AC61" i="10" s="1"/>
  <c r="AD61" i="10" a="1"/>
  <c r="AD61" i="10" s="1"/>
  <c r="AE61" i="10" a="1"/>
  <c r="AE61" i="10" s="1"/>
  <c r="AF61" i="10" a="1"/>
  <c r="AF61" i="10" s="1"/>
  <c r="AG61" i="10" a="1"/>
  <c r="AG61" i="10" s="1"/>
  <c r="AH61" i="10" a="1"/>
  <c r="AH61" i="10" s="1"/>
  <c r="AI61" i="10" a="1"/>
  <c r="AI61" i="10" s="1"/>
  <c r="AJ61" i="10" a="1"/>
  <c r="AJ61" i="10" s="1"/>
  <c r="AK61" i="10" a="1"/>
  <c r="AK61" i="10" s="1"/>
  <c r="AN9" i="10"/>
  <c r="AO9" i="6"/>
  <c r="AL79" i="10"/>
  <c r="H61" i="10"/>
  <c r="AL61" i="10" s="1" a="1"/>
  <c r="AL61" i="10" s="1"/>
  <c r="F62" i="10"/>
  <c r="AM33" i="10" a="1"/>
  <c r="AM33" i="10" s="1"/>
  <c r="AM34" i="10" a="1"/>
  <c r="AM34" i="10" s="1"/>
  <c r="AM38" i="10" a="1"/>
  <c r="AM38" i="10" s="1"/>
  <c r="AM35" i="10" a="1"/>
  <c r="AM35" i="10" s="1"/>
  <c r="AM39" i="10" a="1"/>
  <c r="AM39" i="10" s="1"/>
  <c r="AM36" i="10" a="1"/>
  <c r="AM36" i="10" s="1"/>
  <c r="AM42" i="10" a="1"/>
  <c r="AM42" i="10" s="1"/>
  <c r="AM37" i="10" a="1"/>
  <c r="AM37" i="10" s="1"/>
  <c r="AM41" i="10" a="1"/>
  <c r="AM41" i="10" s="1"/>
  <c r="AM43" i="10" a="1"/>
  <c r="AM43" i="10" s="1"/>
  <c r="AM46" i="10" a="1"/>
  <c r="AM46" i="10" s="1"/>
  <c r="AM40" i="10" a="1"/>
  <c r="AM40" i="10" s="1"/>
  <c r="AM50" i="10" a="1"/>
  <c r="AM50" i="10" s="1"/>
  <c r="AM45" i="10" a="1"/>
  <c r="AM45" i="10" s="1"/>
  <c r="AM111" i="10"/>
  <c r="AM121" i="10" a="1"/>
  <c r="AM121" i="10" s="1"/>
  <c r="AM128" i="10" s="1"/>
  <c r="AM47" i="10" a="1"/>
  <c r="AM47" i="10" s="1"/>
  <c r="AM44" i="10" a="1"/>
  <c r="AM44" i="10" s="1"/>
  <c r="AM54" i="10" a="1"/>
  <c r="AM54" i="10" s="1"/>
  <c r="AM51" i="10" a="1"/>
  <c r="AM51" i="10" s="1"/>
  <c r="AM48" i="10" a="1"/>
  <c r="AM48" i="10" s="1"/>
  <c r="AM26" i="10"/>
  <c r="AM49" i="10" a="1"/>
  <c r="AM49" i="10" s="1"/>
  <c r="AM55" i="10" a="1"/>
  <c r="AM55" i="10" s="1"/>
  <c r="AM53" i="10" a="1"/>
  <c r="AM53" i="10" s="1"/>
  <c r="AM52" i="10" a="1"/>
  <c r="AM52" i="10" s="1"/>
  <c r="AM58" i="10" a="1"/>
  <c r="AM58" i="10" s="1"/>
  <c r="AM57" i="10" a="1"/>
  <c r="AM57" i="10" s="1"/>
  <c r="AM56" i="10" a="1"/>
  <c r="AM56" i="10" s="1"/>
  <c r="AM59" i="10" a="1"/>
  <c r="AM59" i="10" s="1"/>
  <c r="AM60" i="10" a="1"/>
  <c r="AM60" i="10" s="1"/>
  <c r="Y7" i="10"/>
  <c r="Y5" i="6"/>
  <c r="Y5" i="10" s="1"/>
  <c r="Z6" i="6"/>
  <c r="Y8" i="6"/>
  <c r="Y8" i="10" s="1"/>
  <c r="AM61" i="10" l="1" a="1"/>
  <c r="AM61" i="10" s="1"/>
  <c r="AM79" i="10"/>
  <c r="H62" i="10"/>
  <c r="AM62" i="10" s="1" a="1"/>
  <c r="AM62" i="10" s="1"/>
  <c r="AO9" i="10"/>
  <c r="AP9" i="6"/>
  <c r="J62" i="10" a="1"/>
  <c r="J62" i="10" s="1"/>
  <c r="K62" i="10" a="1"/>
  <c r="K62" i="10" s="1"/>
  <c r="L62" i="10" a="1"/>
  <c r="L62" i="10" s="1"/>
  <c r="N62" i="10" a="1"/>
  <c r="N62" i="10" s="1"/>
  <c r="M62" i="10" a="1"/>
  <c r="M62" i="10" s="1"/>
  <c r="O62" i="10" a="1"/>
  <c r="O62" i="10" s="1"/>
  <c r="P62" i="10" a="1"/>
  <c r="P62" i="10" s="1"/>
  <c r="Q62" i="10" a="1"/>
  <c r="Q62" i="10" s="1"/>
  <c r="R62" i="10" a="1"/>
  <c r="R62" i="10" s="1"/>
  <c r="S62" i="10" a="1"/>
  <c r="S62" i="10" s="1"/>
  <c r="T62" i="10" a="1"/>
  <c r="T62" i="10" s="1"/>
  <c r="U62" i="10" a="1"/>
  <c r="U62" i="10" s="1"/>
  <c r="V62" i="10" a="1"/>
  <c r="V62" i="10" s="1"/>
  <c r="W62" i="10" a="1"/>
  <c r="W62" i="10" s="1"/>
  <c r="X62" i="10" a="1"/>
  <c r="X62" i="10" s="1"/>
  <c r="Y62" i="10" a="1"/>
  <c r="Y62" i="10" s="1"/>
  <c r="Z62" i="10" a="1"/>
  <c r="Z62" i="10" s="1"/>
  <c r="AA62" i="10" a="1"/>
  <c r="AA62" i="10" s="1"/>
  <c r="AB62" i="10" a="1"/>
  <c r="AB62" i="10" s="1"/>
  <c r="AC62" i="10" a="1"/>
  <c r="AC62" i="10" s="1"/>
  <c r="AD62" i="10" a="1"/>
  <c r="AD62" i="10" s="1"/>
  <c r="AE62" i="10" a="1"/>
  <c r="AE62" i="10" s="1"/>
  <c r="AF62" i="10" a="1"/>
  <c r="AF62" i="10" s="1"/>
  <c r="AG62" i="10" a="1"/>
  <c r="AG62" i="10" s="1"/>
  <c r="AH62" i="10" a="1"/>
  <c r="AH62" i="10" s="1"/>
  <c r="AI62" i="10" a="1"/>
  <c r="AI62" i="10" s="1"/>
  <c r="AJ62" i="10" a="1"/>
  <c r="AJ62" i="10" s="1"/>
  <c r="AK62" i="10" a="1"/>
  <c r="AK62" i="10" s="1"/>
  <c r="AL62" i="10" a="1"/>
  <c r="AL62" i="10" s="1"/>
  <c r="F63" i="10"/>
  <c r="AN33" i="10" a="1"/>
  <c r="AN33" i="10" s="1"/>
  <c r="AN34" i="10" a="1"/>
  <c r="AN34" i="10" s="1"/>
  <c r="AN35" i="10" a="1"/>
  <c r="AN35" i="10" s="1"/>
  <c r="AN38" i="10" a="1"/>
  <c r="AN38" i="10" s="1"/>
  <c r="AN36" i="10" a="1"/>
  <c r="AN36" i="10" s="1"/>
  <c r="AN39" i="10" a="1"/>
  <c r="AN39" i="10" s="1"/>
  <c r="AN42" i="10" a="1"/>
  <c r="AN42" i="10" s="1"/>
  <c r="AN37" i="10" a="1"/>
  <c r="AN37" i="10" s="1"/>
  <c r="AN40" i="10" a="1"/>
  <c r="AN40" i="10" s="1"/>
  <c r="AN43" i="10" a="1"/>
  <c r="AN43" i="10" s="1"/>
  <c r="AN41" i="10" a="1"/>
  <c r="AN41" i="10" s="1"/>
  <c r="AN46" i="10" a="1"/>
  <c r="AN46" i="10" s="1"/>
  <c r="AN45" i="10" a="1"/>
  <c r="AN45" i="10" s="1"/>
  <c r="AN50" i="10" a="1"/>
  <c r="AN50" i="10" s="1"/>
  <c r="AN44" i="10" a="1"/>
  <c r="AN44" i="10" s="1"/>
  <c r="AN121" i="10" a="1"/>
  <c r="AN121" i="10" s="1"/>
  <c r="AN128" i="10" s="1"/>
  <c r="AN111" i="10"/>
  <c r="AN47" i="10" a="1"/>
  <c r="AN47" i="10" s="1"/>
  <c r="AN51" i="10" a="1"/>
  <c r="AN51" i="10" s="1"/>
  <c r="AN49" i="10" a="1"/>
  <c r="AN49" i="10" s="1"/>
  <c r="AN48" i="10" a="1"/>
  <c r="AN48" i="10" s="1"/>
  <c r="AN54" i="10" a="1"/>
  <c r="AN54" i="10" s="1"/>
  <c r="AN52" i="10" a="1"/>
  <c r="AN52" i="10" s="1"/>
  <c r="AN26" i="10"/>
  <c r="AN55" i="10" a="1"/>
  <c r="AN55" i="10" s="1"/>
  <c r="AN58" i="10" a="1"/>
  <c r="AN58" i="10" s="1"/>
  <c r="AN53" i="10" a="1"/>
  <c r="AN53" i="10" s="1"/>
  <c r="AN59" i="10" a="1"/>
  <c r="AN59" i="10" s="1"/>
  <c r="AN57" i="10" a="1"/>
  <c r="AN57" i="10" s="1"/>
  <c r="AN56" i="10" a="1"/>
  <c r="AN56" i="10" s="1"/>
  <c r="AN61" i="10" a="1"/>
  <c r="AN61" i="10" s="1"/>
  <c r="AN60" i="10" a="1"/>
  <c r="AN60" i="10" s="1"/>
  <c r="Z7" i="6"/>
  <c r="Z6" i="10"/>
  <c r="AN62" i="10" l="1" a="1"/>
  <c r="AN62" i="10" s="1"/>
  <c r="AP9" i="10"/>
  <c r="AQ9" i="6"/>
  <c r="F64" i="10"/>
  <c r="AO33" i="10" a="1"/>
  <c r="AO33" i="10" s="1"/>
  <c r="AO34" i="10" a="1"/>
  <c r="AO34" i="10" s="1"/>
  <c r="AO38" i="10" a="1"/>
  <c r="AO38" i="10" s="1"/>
  <c r="AO35" i="10" a="1"/>
  <c r="AO35" i="10" s="1"/>
  <c r="AO36" i="10" a="1"/>
  <c r="AO36" i="10" s="1"/>
  <c r="AO39" i="10" a="1"/>
  <c r="AO39" i="10" s="1"/>
  <c r="AO42" i="10" a="1"/>
  <c r="AO42" i="10" s="1"/>
  <c r="AO37" i="10" a="1"/>
  <c r="AO37" i="10" s="1"/>
  <c r="AO41" i="10" a="1"/>
  <c r="AO41" i="10" s="1"/>
  <c r="AO43" i="10" a="1"/>
  <c r="AO43" i="10" s="1"/>
  <c r="AO40" i="10" a="1"/>
  <c r="AO40" i="10" s="1"/>
  <c r="AO46" i="10" a="1"/>
  <c r="AO46" i="10" s="1"/>
  <c r="AO121" i="10" a="1"/>
  <c r="AO121" i="10" s="1"/>
  <c r="AO128" i="10" s="1"/>
  <c r="AO111" i="10"/>
  <c r="AO44" i="10" a="1"/>
  <c r="AO44" i="10" s="1"/>
  <c r="AO47" i="10" a="1"/>
  <c r="AO47" i="10" s="1"/>
  <c r="AO45" i="10" a="1"/>
  <c r="AO45" i="10" s="1"/>
  <c r="AO50" i="10" a="1"/>
  <c r="AO50" i="10" s="1"/>
  <c r="AO49" i="10" a="1"/>
  <c r="AO49" i="10" s="1"/>
  <c r="AO48" i="10" a="1"/>
  <c r="AO48" i="10" s="1"/>
  <c r="AO51" i="10" a="1"/>
  <c r="AO51" i="10" s="1"/>
  <c r="AO54" i="10" a="1"/>
  <c r="AO54" i="10" s="1"/>
  <c r="AO58" i="10" a="1"/>
  <c r="AO58" i="10" s="1"/>
  <c r="AO52" i="10" a="1"/>
  <c r="AO52" i="10" s="1"/>
  <c r="AO53" i="10" a="1"/>
  <c r="AO53" i="10" s="1"/>
  <c r="AO55" i="10" a="1"/>
  <c r="AO55" i="10" s="1"/>
  <c r="AO62" i="10" a="1"/>
  <c r="AO62" i="10" s="1"/>
  <c r="AO59" i="10" a="1"/>
  <c r="AO59" i="10" s="1"/>
  <c r="AO57" i="10" a="1"/>
  <c r="AO57" i="10" s="1"/>
  <c r="AO26" i="10"/>
  <c r="AO56" i="10" a="1"/>
  <c r="AO56" i="10" s="1"/>
  <c r="AO61" i="10" a="1"/>
  <c r="AO61" i="10" s="1"/>
  <c r="AO60" i="10" a="1"/>
  <c r="AO60" i="10" s="1"/>
  <c r="J63" i="10" a="1"/>
  <c r="J63" i="10" s="1"/>
  <c r="K63" i="10" a="1"/>
  <c r="K63" i="10" s="1"/>
  <c r="L63" i="10" a="1"/>
  <c r="L63" i="10" s="1"/>
  <c r="M63" i="10" a="1"/>
  <c r="M63" i="10" s="1"/>
  <c r="N63" i="10" a="1"/>
  <c r="N63" i="10" s="1"/>
  <c r="O63" i="10" a="1"/>
  <c r="O63" i="10" s="1"/>
  <c r="P63" i="10" a="1"/>
  <c r="P63" i="10" s="1"/>
  <c r="Q63" i="10" a="1"/>
  <c r="Q63" i="10" s="1"/>
  <c r="R63" i="10" a="1"/>
  <c r="R63" i="10" s="1"/>
  <c r="S63" i="10" a="1"/>
  <c r="S63" i="10" s="1"/>
  <c r="T63" i="10" a="1"/>
  <c r="T63" i="10" s="1"/>
  <c r="U63" i="10" a="1"/>
  <c r="U63" i="10" s="1"/>
  <c r="V63" i="10" a="1"/>
  <c r="V63" i="10" s="1"/>
  <c r="W63" i="10" a="1"/>
  <c r="W63" i="10" s="1"/>
  <c r="X63" i="10" a="1"/>
  <c r="X63" i="10" s="1"/>
  <c r="Y63" i="10" a="1"/>
  <c r="Y63" i="10" s="1"/>
  <c r="Z63" i="10" a="1"/>
  <c r="Z63" i="10" s="1"/>
  <c r="AA63" i="10" a="1"/>
  <c r="AA63" i="10" s="1"/>
  <c r="AB63" i="10" a="1"/>
  <c r="AB63" i="10" s="1"/>
  <c r="AC63" i="10" a="1"/>
  <c r="AC63" i="10" s="1"/>
  <c r="AD63" i="10" a="1"/>
  <c r="AD63" i="10" s="1"/>
  <c r="AE63" i="10" a="1"/>
  <c r="AE63" i="10" s="1"/>
  <c r="AF63" i="10" a="1"/>
  <c r="AF63" i="10" s="1"/>
  <c r="AG63" i="10" a="1"/>
  <c r="AG63" i="10" s="1"/>
  <c r="AH63" i="10" a="1"/>
  <c r="AH63" i="10" s="1"/>
  <c r="AI63" i="10" a="1"/>
  <c r="AI63" i="10" s="1"/>
  <c r="AJ63" i="10" a="1"/>
  <c r="AJ63" i="10" s="1"/>
  <c r="AK63" i="10" a="1"/>
  <c r="AK63" i="10" s="1"/>
  <c r="AL63" i="10" a="1"/>
  <c r="AL63" i="10" s="1"/>
  <c r="AM63" i="10" a="1"/>
  <c r="AM63" i="10" s="1"/>
  <c r="AN79" i="10"/>
  <c r="H63" i="10"/>
  <c r="AN63" i="10" s="1" a="1"/>
  <c r="AN63" i="10" s="1"/>
  <c r="Z7" i="10"/>
  <c r="AA6" i="6"/>
  <c r="Z5" i="6"/>
  <c r="Z5" i="10" s="1"/>
  <c r="Z8" i="6"/>
  <c r="Z8" i="10" s="1"/>
  <c r="AO79" i="10" l="1"/>
  <c r="H64" i="10"/>
  <c r="AO64" i="10" s="1" a="1"/>
  <c r="AO64" i="10" s="1"/>
  <c r="J64" i="10" a="1"/>
  <c r="J64" i="10" s="1"/>
  <c r="K64" i="10" a="1"/>
  <c r="K64" i="10" s="1"/>
  <c r="L64" i="10" a="1"/>
  <c r="L64" i="10" s="1"/>
  <c r="M64" i="10" a="1"/>
  <c r="M64" i="10" s="1"/>
  <c r="N64" i="10" a="1"/>
  <c r="N64" i="10" s="1"/>
  <c r="O64" i="10" a="1"/>
  <c r="O64" i="10" s="1"/>
  <c r="P64" i="10" a="1"/>
  <c r="P64" i="10" s="1"/>
  <c r="Q64" i="10" a="1"/>
  <c r="Q64" i="10" s="1"/>
  <c r="R64" i="10" a="1"/>
  <c r="R64" i="10" s="1"/>
  <c r="S64" i="10" a="1"/>
  <c r="S64" i="10" s="1"/>
  <c r="T64" i="10" a="1"/>
  <c r="T64" i="10" s="1"/>
  <c r="U64" i="10" a="1"/>
  <c r="U64" i="10" s="1"/>
  <c r="V64" i="10" a="1"/>
  <c r="V64" i="10" s="1"/>
  <c r="W64" i="10" a="1"/>
  <c r="W64" i="10" s="1"/>
  <c r="X64" i="10" a="1"/>
  <c r="X64" i="10" s="1"/>
  <c r="Y64" i="10" a="1"/>
  <c r="Y64" i="10" s="1"/>
  <c r="Z64" i="10" a="1"/>
  <c r="Z64" i="10" s="1"/>
  <c r="AA64" i="10" a="1"/>
  <c r="AA64" i="10" s="1"/>
  <c r="AB64" i="10" a="1"/>
  <c r="AB64" i="10" s="1"/>
  <c r="AC64" i="10" a="1"/>
  <c r="AC64" i="10" s="1"/>
  <c r="AD64" i="10" a="1"/>
  <c r="AD64" i="10" s="1"/>
  <c r="AE64" i="10" a="1"/>
  <c r="AE64" i="10" s="1"/>
  <c r="AF64" i="10" a="1"/>
  <c r="AF64" i="10" s="1"/>
  <c r="AG64" i="10" a="1"/>
  <c r="AG64" i="10" s="1"/>
  <c r="AH64" i="10" a="1"/>
  <c r="AH64" i="10" s="1"/>
  <c r="AI64" i="10" a="1"/>
  <c r="AI64" i="10" s="1"/>
  <c r="AJ64" i="10" a="1"/>
  <c r="AJ64" i="10" s="1"/>
  <c r="AK64" i="10" a="1"/>
  <c r="AK64" i="10" s="1"/>
  <c r="AL64" i="10" a="1"/>
  <c r="AL64" i="10" s="1"/>
  <c r="AM64" i="10" a="1"/>
  <c r="AM64" i="10" s="1"/>
  <c r="AN64" i="10" a="1"/>
  <c r="AN64" i="10" s="1"/>
  <c r="AQ9" i="10"/>
  <c r="AR9" i="6"/>
  <c r="F65" i="10"/>
  <c r="AP33" i="10" a="1"/>
  <c r="AP33" i="10" s="1"/>
  <c r="AP34" i="10" a="1"/>
  <c r="AP34" i="10" s="1"/>
  <c r="AP35" i="10" a="1"/>
  <c r="AP35" i="10" s="1"/>
  <c r="AP38" i="10" a="1"/>
  <c r="AP38" i="10" s="1"/>
  <c r="AP39" i="10" a="1"/>
  <c r="AP39" i="10" s="1"/>
  <c r="AP37" i="10" a="1"/>
  <c r="AP37" i="10" s="1"/>
  <c r="AP36" i="10" a="1"/>
  <c r="AP36" i="10" s="1"/>
  <c r="AP42" i="10" a="1"/>
  <c r="AP42" i="10" s="1"/>
  <c r="AP46" i="10" a="1"/>
  <c r="AP46" i="10" s="1"/>
  <c r="AP43" i="10" a="1"/>
  <c r="AP43" i="10" s="1"/>
  <c r="AP40" i="10" a="1"/>
  <c r="AP40" i="10" s="1"/>
  <c r="AP41" i="10" a="1"/>
  <c r="AP41" i="10" s="1"/>
  <c r="AP45" i="10" a="1"/>
  <c r="AP45" i="10" s="1"/>
  <c r="AP47" i="10" a="1"/>
  <c r="AP47" i="10" s="1"/>
  <c r="AP121" i="10" a="1"/>
  <c r="AP121" i="10" s="1"/>
  <c r="AP128" i="10" s="1"/>
  <c r="AP50" i="10" a="1"/>
  <c r="AP50" i="10" s="1"/>
  <c r="AP111" i="10"/>
  <c r="AP44" i="10" a="1"/>
  <c r="AP44" i="10" s="1"/>
  <c r="AP54" i="10" a="1"/>
  <c r="AP54" i="10" s="1"/>
  <c r="AP51" i="10" a="1"/>
  <c r="AP51" i="10" s="1"/>
  <c r="AP49" i="10" a="1"/>
  <c r="AP49" i="10" s="1"/>
  <c r="AP48" i="10" a="1"/>
  <c r="AP48" i="10" s="1"/>
  <c r="AP58" i="10" a="1"/>
  <c r="AP58" i="10" s="1"/>
  <c r="AP53" i="10" a="1"/>
  <c r="AP53" i="10" s="1"/>
  <c r="AP52" i="10" a="1"/>
  <c r="AP52" i="10" s="1"/>
  <c r="AP55" i="10" a="1"/>
  <c r="AP55" i="10" s="1"/>
  <c r="AP56" i="10" a="1"/>
  <c r="AP56" i="10" s="1"/>
  <c r="AP59" i="10" a="1"/>
  <c r="AP59" i="10" s="1"/>
  <c r="AP62" i="10" a="1"/>
  <c r="AP62" i="10" s="1"/>
  <c r="AP26" i="10"/>
  <c r="AP57" i="10" a="1"/>
  <c r="AP57" i="10" s="1"/>
  <c r="AP63" i="10" a="1"/>
  <c r="AP63" i="10" s="1"/>
  <c r="AP60" i="10" a="1"/>
  <c r="AP60" i="10" s="1"/>
  <c r="AP61" i="10" a="1"/>
  <c r="AP61" i="10" s="1"/>
  <c r="AO63" i="10" a="1"/>
  <c r="AO63" i="10" s="1"/>
  <c r="AA7" i="6"/>
  <c r="AA6" i="10"/>
  <c r="AP64" i="10" l="1" a="1"/>
  <c r="AP64" i="10" s="1"/>
  <c r="F66" i="10"/>
  <c r="AQ33" i="10" a="1"/>
  <c r="AQ33" i="10" s="1"/>
  <c r="AQ34" i="10" a="1"/>
  <c r="AQ34" i="10" s="1"/>
  <c r="AQ35" i="10" a="1"/>
  <c r="AQ35" i="10" s="1"/>
  <c r="AQ38" i="10" a="1"/>
  <c r="AQ38" i="10" s="1"/>
  <c r="AQ36" i="10" a="1"/>
  <c r="AQ36" i="10" s="1"/>
  <c r="AQ42" i="10" a="1"/>
  <c r="AQ42" i="10" s="1"/>
  <c r="AQ39" i="10" a="1"/>
  <c r="AQ39" i="10" s="1"/>
  <c r="AQ37" i="10" a="1"/>
  <c r="AQ37" i="10" s="1"/>
  <c r="AQ41" i="10" a="1"/>
  <c r="AQ41" i="10" s="1"/>
  <c r="AQ43" i="10" a="1"/>
  <c r="AQ43" i="10" s="1"/>
  <c r="AQ40" i="10" a="1"/>
  <c r="AQ40" i="10" s="1"/>
  <c r="AQ46" i="10" a="1"/>
  <c r="AQ46" i="10" s="1"/>
  <c r="AQ111" i="10"/>
  <c r="AQ47" i="10" a="1"/>
  <c r="AQ47" i="10" s="1"/>
  <c r="AQ44" i="10" a="1"/>
  <c r="AQ44" i="10" s="1"/>
  <c r="AQ121" i="10" a="1"/>
  <c r="AQ121" i="10" s="1"/>
  <c r="AQ128" i="10" s="1"/>
  <c r="AQ50" i="10" a="1"/>
  <c r="AQ50" i="10" s="1"/>
  <c r="AQ45" i="10" a="1"/>
  <c r="AQ45" i="10" s="1"/>
  <c r="AQ54" i="10" a="1"/>
  <c r="AQ54" i="10" s="1"/>
  <c r="AQ48" i="10" a="1"/>
  <c r="AQ48" i="10" s="1"/>
  <c r="AQ51" i="10" a="1"/>
  <c r="AQ51" i="10" s="1"/>
  <c r="AQ49" i="10" a="1"/>
  <c r="AQ49" i="10" s="1"/>
  <c r="AQ58" i="10" a="1"/>
  <c r="AQ58" i="10" s="1"/>
  <c r="AQ26" i="10"/>
  <c r="AQ55" i="10" a="1"/>
  <c r="AQ55" i="10" s="1"/>
  <c r="AQ52" i="10" a="1"/>
  <c r="AQ52" i="10" s="1"/>
  <c r="AQ53" i="10" a="1"/>
  <c r="AQ53" i="10" s="1"/>
  <c r="AQ57" i="10" a="1"/>
  <c r="AQ57" i="10" s="1"/>
  <c r="AQ62" i="10" a="1"/>
  <c r="AQ62" i="10" s="1"/>
  <c r="AQ56" i="10" a="1"/>
  <c r="AQ56" i="10" s="1"/>
  <c r="AQ59" i="10" a="1"/>
  <c r="AQ59" i="10" s="1"/>
  <c r="AQ60" i="10" a="1"/>
  <c r="AQ60" i="10" s="1"/>
  <c r="AQ61" i="10" a="1"/>
  <c r="AQ61" i="10" s="1"/>
  <c r="AQ63" i="10" a="1"/>
  <c r="AQ63" i="10" s="1"/>
  <c r="AQ64" i="10" a="1"/>
  <c r="AQ64" i="10" s="1"/>
  <c r="AR9" i="10"/>
  <c r="AS9" i="6"/>
  <c r="AP79" i="10"/>
  <c r="H65" i="10"/>
  <c r="AP65" i="10" s="1" a="1"/>
  <c r="AP65" i="10" s="1"/>
  <c r="J65" i="10" a="1"/>
  <c r="J65" i="10" s="1"/>
  <c r="K65" i="10" a="1"/>
  <c r="K65" i="10" s="1"/>
  <c r="L65" i="10" a="1"/>
  <c r="L65" i="10" s="1"/>
  <c r="N65" i="10" a="1"/>
  <c r="N65" i="10" s="1"/>
  <c r="M65" i="10" a="1"/>
  <c r="M65" i="10" s="1"/>
  <c r="O65" i="10" a="1"/>
  <c r="O65" i="10" s="1"/>
  <c r="P65" i="10" a="1"/>
  <c r="P65" i="10" s="1"/>
  <c r="Q65" i="10" a="1"/>
  <c r="Q65" i="10" s="1"/>
  <c r="R65" i="10" a="1"/>
  <c r="R65" i="10" s="1"/>
  <c r="S65" i="10" a="1"/>
  <c r="S65" i="10" s="1"/>
  <c r="T65" i="10" a="1"/>
  <c r="T65" i="10" s="1"/>
  <c r="U65" i="10" a="1"/>
  <c r="U65" i="10" s="1"/>
  <c r="V65" i="10" a="1"/>
  <c r="V65" i="10" s="1"/>
  <c r="W65" i="10" a="1"/>
  <c r="W65" i="10" s="1"/>
  <c r="X65" i="10" a="1"/>
  <c r="X65" i="10" s="1"/>
  <c r="Y65" i="10" a="1"/>
  <c r="Y65" i="10" s="1"/>
  <c r="Z65" i="10" a="1"/>
  <c r="Z65" i="10" s="1"/>
  <c r="AA65" i="10" a="1"/>
  <c r="AA65" i="10" s="1"/>
  <c r="AB65" i="10" a="1"/>
  <c r="AB65" i="10" s="1"/>
  <c r="AC65" i="10" a="1"/>
  <c r="AC65" i="10" s="1"/>
  <c r="AD65" i="10" a="1"/>
  <c r="AD65" i="10" s="1"/>
  <c r="AE65" i="10" a="1"/>
  <c r="AE65" i="10" s="1"/>
  <c r="AF65" i="10" a="1"/>
  <c r="AF65" i="10" s="1"/>
  <c r="AG65" i="10" a="1"/>
  <c r="AG65" i="10" s="1"/>
  <c r="AH65" i="10" a="1"/>
  <c r="AH65" i="10" s="1"/>
  <c r="AI65" i="10" a="1"/>
  <c r="AI65" i="10" s="1"/>
  <c r="AJ65" i="10" a="1"/>
  <c r="AJ65" i="10" s="1"/>
  <c r="AK65" i="10" a="1"/>
  <c r="AK65" i="10" s="1"/>
  <c r="AL65" i="10" a="1"/>
  <c r="AL65" i="10" s="1"/>
  <c r="AM65" i="10" a="1"/>
  <c r="AM65" i="10" s="1"/>
  <c r="AN65" i="10" a="1"/>
  <c r="AN65" i="10" s="1"/>
  <c r="AO65" i="10" a="1"/>
  <c r="AO65" i="10" s="1"/>
  <c r="AA7" i="10"/>
  <c r="AA5" i="6"/>
  <c r="AA5" i="10" s="1"/>
  <c r="AB6" i="6"/>
  <c r="AA8" i="6"/>
  <c r="AA8" i="10" s="1"/>
  <c r="AQ65" i="10" l="1" a="1"/>
  <c r="AQ65" i="10" s="1"/>
  <c r="AS9" i="10"/>
  <c r="AT9" i="6"/>
  <c r="F67" i="10"/>
  <c r="AR33" i="10" a="1"/>
  <c r="AR33" i="10" s="1"/>
  <c r="AR34" i="10" a="1"/>
  <c r="AR34" i="10" s="1"/>
  <c r="AR38" i="10" a="1"/>
  <c r="AR38" i="10" s="1"/>
  <c r="AR35" i="10" a="1"/>
  <c r="AR35" i="10" s="1"/>
  <c r="AR39" i="10" a="1"/>
  <c r="AR39" i="10" s="1"/>
  <c r="AR37" i="10" a="1"/>
  <c r="AR37" i="10" s="1"/>
  <c r="AR42" i="10" a="1"/>
  <c r="AR42" i="10" s="1"/>
  <c r="AR36" i="10" a="1"/>
  <c r="AR36" i="10" s="1"/>
  <c r="AR43" i="10" a="1"/>
  <c r="AR43" i="10" s="1"/>
  <c r="AR40" i="10" a="1"/>
  <c r="AR40" i="10" s="1"/>
  <c r="AR41" i="10" a="1"/>
  <c r="AR41" i="10" s="1"/>
  <c r="AR46" i="10" a="1"/>
  <c r="AR46" i="10" s="1"/>
  <c r="AR111" i="10"/>
  <c r="AR47" i="10" a="1"/>
  <c r="AR47" i="10" s="1"/>
  <c r="AR121" i="10" a="1"/>
  <c r="AR121" i="10" s="1"/>
  <c r="AR128" i="10" s="1"/>
  <c r="AR50" i="10" a="1"/>
  <c r="AR50" i="10" s="1"/>
  <c r="AR44" i="10" a="1"/>
  <c r="AR44" i="10" s="1"/>
  <c r="AR45" i="10" a="1"/>
  <c r="AR45" i="10" s="1"/>
  <c r="AR54" i="10" a="1"/>
  <c r="AR54" i="10" s="1"/>
  <c r="AR48" i="10" a="1"/>
  <c r="AR48" i="10" s="1"/>
  <c r="AR49" i="10" a="1"/>
  <c r="AR49" i="10" s="1"/>
  <c r="AR51" i="10" a="1"/>
  <c r="AR51" i="10" s="1"/>
  <c r="AR55" i="10" a="1"/>
  <c r="AR55" i="10" s="1"/>
  <c r="AR53" i="10" a="1"/>
  <c r="AR53" i="10" s="1"/>
  <c r="AR52" i="10" a="1"/>
  <c r="AR52" i="10" s="1"/>
  <c r="AR58" i="10" a="1"/>
  <c r="AR58" i="10" s="1"/>
  <c r="AR56" i="10" a="1"/>
  <c r="AR56" i="10" s="1"/>
  <c r="AR26" i="10"/>
  <c r="AR57" i="10" a="1"/>
  <c r="AR57" i="10" s="1"/>
  <c r="AR59" i="10" a="1"/>
  <c r="AR59" i="10" s="1"/>
  <c r="AR62" i="10" a="1"/>
  <c r="AR62" i="10" s="1"/>
  <c r="AR61" i="10" a="1"/>
  <c r="AR61" i="10" s="1"/>
  <c r="AR60" i="10" a="1"/>
  <c r="AR60" i="10" s="1"/>
  <c r="AR63" i="10" a="1"/>
  <c r="AR63" i="10" s="1"/>
  <c r="AR65" i="10" a="1"/>
  <c r="AR65" i="10" s="1"/>
  <c r="AR64" i="10" a="1"/>
  <c r="AR64" i="10" s="1"/>
  <c r="AQ79" i="10"/>
  <c r="H66" i="10"/>
  <c r="AQ66" i="10" s="1" a="1"/>
  <c r="AQ66" i="10" s="1"/>
  <c r="J66" i="10" a="1"/>
  <c r="J66" i="10" s="1"/>
  <c r="K66" i="10" a="1"/>
  <c r="K66" i="10" s="1"/>
  <c r="L66" i="10" a="1"/>
  <c r="L66" i="10" s="1"/>
  <c r="M66" i="10" a="1"/>
  <c r="M66" i="10" s="1"/>
  <c r="N66" i="10" a="1"/>
  <c r="N66" i="10" s="1"/>
  <c r="O66" i="10" a="1"/>
  <c r="O66" i="10" s="1"/>
  <c r="P66" i="10" a="1"/>
  <c r="P66" i="10" s="1"/>
  <c r="Q66" i="10" a="1"/>
  <c r="Q66" i="10" s="1"/>
  <c r="R66" i="10" a="1"/>
  <c r="R66" i="10" s="1"/>
  <c r="S66" i="10" a="1"/>
  <c r="S66" i="10" s="1"/>
  <c r="T66" i="10" a="1"/>
  <c r="T66" i="10" s="1"/>
  <c r="U66" i="10" a="1"/>
  <c r="U66" i="10" s="1"/>
  <c r="V66" i="10" a="1"/>
  <c r="V66" i="10" s="1"/>
  <c r="W66" i="10" a="1"/>
  <c r="W66" i="10" s="1"/>
  <c r="X66" i="10" a="1"/>
  <c r="X66" i="10" s="1"/>
  <c r="Y66" i="10" a="1"/>
  <c r="Y66" i="10" s="1"/>
  <c r="Z66" i="10" a="1"/>
  <c r="Z66" i="10" s="1"/>
  <c r="AA66" i="10" a="1"/>
  <c r="AA66" i="10" s="1"/>
  <c r="AB66" i="10" a="1"/>
  <c r="AB66" i="10" s="1"/>
  <c r="AC66" i="10" a="1"/>
  <c r="AC66" i="10" s="1"/>
  <c r="AD66" i="10" a="1"/>
  <c r="AD66" i="10" s="1"/>
  <c r="AE66" i="10" a="1"/>
  <c r="AE66" i="10" s="1"/>
  <c r="AF66" i="10" a="1"/>
  <c r="AF66" i="10" s="1"/>
  <c r="AG66" i="10" a="1"/>
  <c r="AG66" i="10" s="1"/>
  <c r="AH66" i="10" a="1"/>
  <c r="AH66" i="10" s="1"/>
  <c r="AI66" i="10" a="1"/>
  <c r="AI66" i="10" s="1"/>
  <c r="AJ66" i="10" a="1"/>
  <c r="AJ66" i="10" s="1"/>
  <c r="AK66" i="10" a="1"/>
  <c r="AK66" i="10" s="1"/>
  <c r="AL66" i="10" a="1"/>
  <c r="AL66" i="10" s="1"/>
  <c r="AM66" i="10" a="1"/>
  <c r="AM66" i="10" s="1"/>
  <c r="AN66" i="10" a="1"/>
  <c r="AN66" i="10" s="1"/>
  <c r="AO66" i="10" a="1"/>
  <c r="AO66" i="10" s="1"/>
  <c r="AP66" i="10" a="1"/>
  <c r="AP66" i="10" s="1"/>
  <c r="AB7" i="6"/>
  <c r="AB6" i="10"/>
  <c r="J67" i="10" l="1" a="1"/>
  <c r="J67" i="10" s="1"/>
  <c r="K67" i="10" a="1"/>
  <c r="K67" i="10" s="1"/>
  <c r="L67" i="10" a="1"/>
  <c r="L67" i="10" s="1"/>
  <c r="M67" i="10" a="1"/>
  <c r="M67" i="10" s="1"/>
  <c r="N67" i="10" a="1"/>
  <c r="N67" i="10" s="1"/>
  <c r="O67" i="10" a="1"/>
  <c r="O67" i="10" s="1"/>
  <c r="P67" i="10" a="1"/>
  <c r="P67" i="10" s="1"/>
  <c r="Q67" i="10" a="1"/>
  <c r="Q67" i="10" s="1"/>
  <c r="R67" i="10" a="1"/>
  <c r="R67" i="10" s="1"/>
  <c r="S67" i="10" a="1"/>
  <c r="S67" i="10" s="1"/>
  <c r="T67" i="10" a="1"/>
  <c r="T67" i="10" s="1"/>
  <c r="U67" i="10" a="1"/>
  <c r="U67" i="10" s="1"/>
  <c r="V67" i="10" a="1"/>
  <c r="V67" i="10" s="1"/>
  <c r="W67" i="10" a="1"/>
  <c r="W67" i="10" s="1"/>
  <c r="X67" i="10" a="1"/>
  <c r="X67" i="10" s="1"/>
  <c r="Y67" i="10" a="1"/>
  <c r="Y67" i="10" s="1"/>
  <c r="Z67" i="10" a="1"/>
  <c r="Z67" i="10" s="1"/>
  <c r="AA67" i="10" a="1"/>
  <c r="AA67" i="10" s="1"/>
  <c r="AB67" i="10" a="1"/>
  <c r="AB67" i="10" s="1"/>
  <c r="AC67" i="10" a="1"/>
  <c r="AC67" i="10" s="1"/>
  <c r="AD67" i="10" a="1"/>
  <c r="AD67" i="10" s="1"/>
  <c r="AE67" i="10" a="1"/>
  <c r="AE67" i="10" s="1"/>
  <c r="AF67" i="10" a="1"/>
  <c r="AF67" i="10" s="1"/>
  <c r="AG67" i="10" a="1"/>
  <c r="AG67" i="10" s="1"/>
  <c r="AH67" i="10" a="1"/>
  <c r="AH67" i="10" s="1"/>
  <c r="AI67" i="10" a="1"/>
  <c r="AI67" i="10" s="1"/>
  <c r="AJ67" i="10" a="1"/>
  <c r="AJ67" i="10" s="1"/>
  <c r="AK67" i="10" a="1"/>
  <c r="AK67" i="10" s="1"/>
  <c r="AL67" i="10" a="1"/>
  <c r="AL67" i="10" s="1"/>
  <c r="AM67" i="10" a="1"/>
  <c r="AM67" i="10" s="1"/>
  <c r="AN67" i="10" a="1"/>
  <c r="AN67" i="10" s="1"/>
  <c r="AO67" i="10" a="1"/>
  <c r="AO67" i="10" s="1"/>
  <c r="AP67" i="10" a="1"/>
  <c r="AP67" i="10" s="1"/>
  <c r="AQ67" i="10" a="1"/>
  <c r="AQ67" i="10" s="1"/>
  <c r="AR79" i="10"/>
  <c r="H67" i="10"/>
  <c r="AR67" i="10" s="1" a="1"/>
  <c r="AR67" i="10" s="1"/>
  <c r="AT9" i="10"/>
  <c r="AU9" i="6"/>
  <c r="F68" i="10"/>
  <c r="AS33" i="10" a="1"/>
  <c r="AS33" i="10" s="1"/>
  <c r="AS34" i="10" a="1"/>
  <c r="AS34" i="10" s="1"/>
  <c r="AS38" i="10" a="1"/>
  <c r="AS38" i="10" s="1"/>
  <c r="AS35" i="10" a="1"/>
  <c r="AS35" i="10" s="1"/>
  <c r="AS36" i="10" a="1"/>
  <c r="AS36" i="10" s="1"/>
  <c r="AS39" i="10" a="1"/>
  <c r="AS39" i="10" s="1"/>
  <c r="AS42" i="10" a="1"/>
  <c r="AS42" i="10" s="1"/>
  <c r="AS37" i="10" a="1"/>
  <c r="AS37" i="10" s="1"/>
  <c r="AS40" i="10" a="1"/>
  <c r="AS40" i="10" s="1"/>
  <c r="AS43" i="10" a="1"/>
  <c r="AS43" i="10" s="1"/>
  <c r="AS46" i="10" a="1"/>
  <c r="AS46" i="10" s="1"/>
  <c r="AS41" i="10" a="1"/>
  <c r="AS41" i="10" s="1"/>
  <c r="AS44" i="10" a="1"/>
  <c r="AS44" i="10" s="1"/>
  <c r="AS111" i="10"/>
  <c r="AS47" i="10" a="1"/>
  <c r="AS47" i="10" s="1"/>
  <c r="AS121" i="10" a="1"/>
  <c r="AS121" i="10" s="1"/>
  <c r="AS128" i="10" s="1"/>
  <c r="AS50" i="10" a="1"/>
  <c r="AS50" i="10" s="1"/>
  <c r="AS45" i="10" a="1"/>
  <c r="AS45" i="10" s="1"/>
  <c r="AS48" i="10" a="1"/>
  <c r="AS48" i="10" s="1"/>
  <c r="AS51" i="10" a="1"/>
  <c r="AS51" i="10" s="1"/>
  <c r="AS54" i="10" a="1"/>
  <c r="AS54" i="10" s="1"/>
  <c r="AS49" i="10" a="1"/>
  <c r="AS49" i="10" s="1"/>
  <c r="AS53" i="10" a="1"/>
  <c r="AS53" i="10" s="1"/>
  <c r="AS58" i="10" a="1"/>
  <c r="AS58" i="10" s="1"/>
  <c r="AS55" i="10" a="1"/>
  <c r="AS55" i="10" s="1"/>
  <c r="AS52" i="10" a="1"/>
  <c r="AS52" i="10" s="1"/>
  <c r="AS62" i="10" a="1"/>
  <c r="AS62" i="10" s="1"/>
  <c r="AS59" i="10" a="1"/>
  <c r="AS59" i="10" s="1"/>
  <c r="AS57" i="10" a="1"/>
  <c r="AS57" i="10" s="1"/>
  <c r="AS56" i="10" a="1"/>
  <c r="AS56" i="10" s="1"/>
  <c r="AS63" i="10" a="1"/>
  <c r="AS63" i="10" s="1"/>
  <c r="AS60" i="10" a="1"/>
  <c r="AS60" i="10" s="1"/>
  <c r="AS61" i="10" a="1"/>
  <c r="AS61" i="10" s="1"/>
  <c r="AS66" i="10" a="1"/>
  <c r="AS66" i="10" s="1"/>
  <c r="AS26" i="10"/>
  <c r="AS65" i="10" a="1"/>
  <c r="AS65" i="10" s="1"/>
  <c r="AS64" i="10" a="1"/>
  <c r="AS64" i="10" s="1"/>
  <c r="AR66" i="10" a="1"/>
  <c r="AR66" i="10" s="1"/>
  <c r="AB7" i="10"/>
  <c r="AB8" i="6"/>
  <c r="AB8" i="10" s="1"/>
  <c r="AB5" i="6"/>
  <c r="AB5" i="10" s="1"/>
  <c r="AC6" i="6"/>
  <c r="AS67" i="10" l="1" a="1"/>
  <c r="AS67" i="10" s="1"/>
  <c r="AS79" i="10"/>
  <c r="H68" i="10"/>
  <c r="AS68" i="10" s="1" a="1"/>
  <c r="AS68" i="10" s="1"/>
  <c r="J68" i="10" a="1"/>
  <c r="J68" i="10" s="1"/>
  <c r="K68" i="10" a="1"/>
  <c r="K68" i="10" s="1"/>
  <c r="L68" i="10" a="1"/>
  <c r="L68" i="10" s="1"/>
  <c r="M68" i="10" a="1"/>
  <c r="M68" i="10" s="1"/>
  <c r="N68" i="10" a="1"/>
  <c r="N68" i="10" s="1"/>
  <c r="O68" i="10" a="1"/>
  <c r="O68" i="10" s="1"/>
  <c r="P68" i="10" a="1"/>
  <c r="P68" i="10" s="1"/>
  <c r="Q68" i="10" a="1"/>
  <c r="Q68" i="10" s="1"/>
  <c r="R68" i="10" a="1"/>
  <c r="R68" i="10" s="1"/>
  <c r="S68" i="10" a="1"/>
  <c r="S68" i="10" s="1"/>
  <c r="T68" i="10" a="1"/>
  <c r="T68" i="10" s="1"/>
  <c r="U68" i="10" a="1"/>
  <c r="U68" i="10" s="1"/>
  <c r="V68" i="10" a="1"/>
  <c r="V68" i="10" s="1"/>
  <c r="W68" i="10" a="1"/>
  <c r="W68" i="10" s="1"/>
  <c r="X68" i="10" a="1"/>
  <c r="X68" i="10" s="1"/>
  <c r="Y68" i="10" a="1"/>
  <c r="Y68" i="10" s="1"/>
  <c r="Z68" i="10" a="1"/>
  <c r="Z68" i="10" s="1"/>
  <c r="AA68" i="10" a="1"/>
  <c r="AA68" i="10" s="1"/>
  <c r="AB68" i="10" a="1"/>
  <c r="AB68" i="10" s="1"/>
  <c r="AC68" i="10" a="1"/>
  <c r="AC68" i="10" s="1"/>
  <c r="AD68" i="10" a="1"/>
  <c r="AD68" i="10" s="1"/>
  <c r="AE68" i="10" a="1"/>
  <c r="AE68" i="10" s="1"/>
  <c r="AF68" i="10" a="1"/>
  <c r="AF68" i="10" s="1"/>
  <c r="AG68" i="10" a="1"/>
  <c r="AG68" i="10" s="1"/>
  <c r="AH68" i="10" a="1"/>
  <c r="AH68" i="10" s="1"/>
  <c r="AI68" i="10" a="1"/>
  <c r="AI68" i="10" s="1"/>
  <c r="AJ68" i="10" a="1"/>
  <c r="AJ68" i="10" s="1"/>
  <c r="AK68" i="10" a="1"/>
  <c r="AK68" i="10" s="1"/>
  <c r="AL68" i="10" a="1"/>
  <c r="AL68" i="10" s="1"/>
  <c r="AM68" i="10" a="1"/>
  <c r="AM68" i="10" s="1"/>
  <c r="AN68" i="10" a="1"/>
  <c r="AN68" i="10" s="1"/>
  <c r="AO68" i="10" a="1"/>
  <c r="AO68" i="10" s="1"/>
  <c r="AP68" i="10" a="1"/>
  <c r="AP68" i="10" s="1"/>
  <c r="AQ68" i="10" a="1"/>
  <c r="AQ68" i="10" s="1"/>
  <c r="AR68" i="10" a="1"/>
  <c r="AR68" i="10" s="1"/>
  <c r="AU9" i="10"/>
  <c r="AV9" i="6"/>
  <c r="F69" i="10"/>
  <c r="AT33" i="10" a="1"/>
  <c r="AT33" i="10" s="1"/>
  <c r="AT34" i="10" a="1"/>
  <c r="AT34" i="10" s="1"/>
  <c r="AT35" i="10" a="1"/>
  <c r="AT35" i="10" s="1"/>
  <c r="AT38" i="10" a="1"/>
  <c r="AT38" i="10" s="1"/>
  <c r="AT42" i="10" a="1"/>
  <c r="AT42" i="10" s="1"/>
  <c r="AT36" i="10" a="1"/>
  <c r="AT36" i="10" s="1"/>
  <c r="AT37" i="10" a="1"/>
  <c r="AT37" i="10" s="1"/>
  <c r="AT39" i="10" a="1"/>
  <c r="AT39" i="10" s="1"/>
  <c r="AT41" i="10" a="1"/>
  <c r="AT41" i="10" s="1"/>
  <c r="AT46" i="10" a="1"/>
  <c r="AT46" i="10" s="1"/>
  <c r="AT43" i="10" a="1"/>
  <c r="AT43" i="10" s="1"/>
  <c r="AT40" i="10" a="1"/>
  <c r="AT40" i="10" s="1"/>
  <c r="AT111" i="10"/>
  <c r="AT47" i="10" a="1"/>
  <c r="AT47" i="10" s="1"/>
  <c r="AT121" i="10" a="1"/>
  <c r="AT121" i="10" s="1"/>
  <c r="AT128" i="10" s="1"/>
  <c r="AT44" i="10" a="1"/>
  <c r="AT44" i="10" s="1"/>
  <c r="AT45" i="10" a="1"/>
  <c r="AT45" i="10" s="1"/>
  <c r="AT50" i="10" a="1"/>
  <c r="AT50" i="10" s="1"/>
  <c r="AT54" i="10" a="1"/>
  <c r="AT54" i="10" s="1"/>
  <c r="AT51" i="10" a="1"/>
  <c r="AT51" i="10" s="1"/>
  <c r="AT49" i="10" a="1"/>
  <c r="AT49" i="10" s="1"/>
  <c r="AT48" i="10" a="1"/>
  <c r="AT48" i="10" s="1"/>
  <c r="AT58" i="10" a="1"/>
  <c r="AT58" i="10" s="1"/>
  <c r="AT52" i="10" a="1"/>
  <c r="AT52" i="10" s="1"/>
  <c r="AT53" i="10" a="1"/>
  <c r="AT53" i="10" s="1"/>
  <c r="AT55" i="10" a="1"/>
  <c r="AT55" i="10" s="1"/>
  <c r="AT62" i="10" a="1"/>
  <c r="AT62" i="10" s="1"/>
  <c r="AT57" i="10" a="1"/>
  <c r="AT57" i="10" s="1"/>
  <c r="AT56" i="10" a="1"/>
  <c r="AT56" i="10" s="1"/>
  <c r="AT59" i="10" a="1"/>
  <c r="AT59" i="10" s="1"/>
  <c r="AT63" i="10" a="1"/>
  <c r="AT63" i="10" s="1"/>
  <c r="AT66" i="10" a="1"/>
  <c r="AT66" i="10" s="1"/>
  <c r="AT26" i="10"/>
  <c r="AT61" i="10" a="1"/>
  <c r="AT61" i="10" s="1"/>
  <c r="AT60" i="10" a="1"/>
  <c r="AT60" i="10" s="1"/>
  <c r="AT65" i="10" a="1"/>
  <c r="AT65" i="10" s="1"/>
  <c r="AT64" i="10" a="1"/>
  <c r="AT64" i="10" s="1"/>
  <c r="AT67" i="10" a="1"/>
  <c r="AT67" i="10" s="1"/>
  <c r="AC7" i="6"/>
  <c r="AC6" i="10"/>
  <c r="AT68" i="10" l="1" a="1"/>
  <c r="AT68" i="10" s="1"/>
  <c r="J69" i="10" a="1"/>
  <c r="J69" i="10" s="1"/>
  <c r="K69" i="10" a="1"/>
  <c r="K69" i="10" s="1"/>
  <c r="L69" i="10" a="1"/>
  <c r="L69" i="10" s="1"/>
  <c r="N69" i="10" a="1"/>
  <c r="N69" i="10" s="1"/>
  <c r="M69" i="10" a="1"/>
  <c r="M69" i="10" s="1"/>
  <c r="O69" i="10" a="1"/>
  <c r="O69" i="10" s="1"/>
  <c r="P69" i="10" a="1"/>
  <c r="P69" i="10" s="1"/>
  <c r="Q69" i="10" a="1"/>
  <c r="Q69" i="10" s="1"/>
  <c r="R69" i="10" a="1"/>
  <c r="R69" i="10" s="1"/>
  <c r="S69" i="10" a="1"/>
  <c r="S69" i="10" s="1"/>
  <c r="T69" i="10" a="1"/>
  <c r="T69" i="10" s="1"/>
  <c r="U69" i="10" a="1"/>
  <c r="U69" i="10" s="1"/>
  <c r="V69" i="10" a="1"/>
  <c r="V69" i="10" s="1"/>
  <c r="W69" i="10" a="1"/>
  <c r="W69" i="10" s="1"/>
  <c r="X69" i="10" a="1"/>
  <c r="X69" i="10" s="1"/>
  <c r="Y69" i="10" a="1"/>
  <c r="Y69" i="10" s="1"/>
  <c r="Z69" i="10" a="1"/>
  <c r="Z69" i="10" s="1"/>
  <c r="AA69" i="10" a="1"/>
  <c r="AA69" i="10" s="1"/>
  <c r="AB69" i="10" a="1"/>
  <c r="AB69" i="10" s="1"/>
  <c r="AC69" i="10" a="1"/>
  <c r="AC69" i="10" s="1"/>
  <c r="AD69" i="10" a="1"/>
  <c r="AD69" i="10" s="1"/>
  <c r="AE69" i="10" a="1"/>
  <c r="AE69" i="10" s="1"/>
  <c r="AF69" i="10" a="1"/>
  <c r="AF69" i="10" s="1"/>
  <c r="AG69" i="10" a="1"/>
  <c r="AG69" i="10" s="1"/>
  <c r="AH69" i="10" a="1"/>
  <c r="AH69" i="10" s="1"/>
  <c r="AI69" i="10" a="1"/>
  <c r="AI69" i="10" s="1"/>
  <c r="AJ69" i="10" a="1"/>
  <c r="AJ69" i="10" s="1"/>
  <c r="AK69" i="10" a="1"/>
  <c r="AK69" i="10" s="1"/>
  <c r="AL69" i="10" a="1"/>
  <c r="AL69" i="10" s="1"/>
  <c r="AM69" i="10" a="1"/>
  <c r="AM69" i="10" s="1"/>
  <c r="AN69" i="10" a="1"/>
  <c r="AN69" i="10" s="1"/>
  <c r="AO69" i="10" a="1"/>
  <c r="AO69" i="10" s="1"/>
  <c r="AP69" i="10" a="1"/>
  <c r="AP69" i="10" s="1"/>
  <c r="AQ69" i="10" a="1"/>
  <c r="AQ69" i="10" s="1"/>
  <c r="AR69" i="10" a="1"/>
  <c r="AR69" i="10" s="1"/>
  <c r="AS69" i="10" a="1"/>
  <c r="AS69" i="10" s="1"/>
  <c r="AV9" i="10"/>
  <c r="AW9" i="6"/>
  <c r="AW9" i="10" s="1"/>
  <c r="F70" i="10"/>
  <c r="AU33" i="10" a="1"/>
  <c r="AU33" i="10" s="1"/>
  <c r="AU34" i="10" a="1"/>
  <c r="AU34" i="10" s="1"/>
  <c r="AU117" i="10" a="1"/>
  <c r="AU117" i="10" s="1"/>
  <c r="AU38" i="10" a="1"/>
  <c r="AU38" i="10" s="1"/>
  <c r="AU35" i="10" a="1"/>
  <c r="AU35" i="10" s="1"/>
  <c r="AU42" i="10" a="1"/>
  <c r="AU42" i="10" s="1"/>
  <c r="AU37" i="10" a="1"/>
  <c r="AU37" i="10" s="1"/>
  <c r="AU36" i="10" a="1"/>
  <c r="AU36" i="10" s="1"/>
  <c r="AU39" i="10" a="1"/>
  <c r="AU39" i="10" s="1"/>
  <c r="AU40" i="10" a="1"/>
  <c r="AU40" i="10" s="1"/>
  <c r="AU46" i="10" a="1"/>
  <c r="AU46" i="10" s="1"/>
  <c r="AU41" i="10" a="1"/>
  <c r="AU41" i="10" s="1"/>
  <c r="AU43" i="10" a="1"/>
  <c r="AU43" i="10" s="1"/>
  <c r="AU111" i="10"/>
  <c r="AU45" i="10" a="1"/>
  <c r="AU45" i="10" s="1"/>
  <c r="AU44" i="10" a="1"/>
  <c r="AU44" i="10" s="1"/>
  <c r="AU50" i="10" a="1"/>
  <c r="AU50" i="10" s="1"/>
  <c r="AU47" i="10" a="1"/>
  <c r="AU47" i="10" s="1"/>
  <c r="AU121" i="10" a="1"/>
  <c r="AU121" i="10" s="1"/>
  <c r="AU128" i="10" s="1"/>
  <c r="AU49" i="10" a="1"/>
  <c r="AU49" i="10" s="1"/>
  <c r="AU54" i="10" a="1"/>
  <c r="AU54" i="10" s="1"/>
  <c r="AU51" i="10" a="1"/>
  <c r="AU51" i="10" s="1"/>
  <c r="AU48" i="10" a="1"/>
  <c r="AU48" i="10" s="1"/>
  <c r="AU53" i="10" a="1"/>
  <c r="AU53" i="10" s="1"/>
  <c r="AU55" i="10" a="1"/>
  <c r="AU55" i="10" s="1"/>
  <c r="AU52" i="10" a="1"/>
  <c r="AU52" i="10" s="1"/>
  <c r="AU58" i="10" a="1"/>
  <c r="AU58" i="10" s="1"/>
  <c r="AU59" i="10" a="1"/>
  <c r="AU59" i="10" s="1"/>
  <c r="AU56" i="10" a="1"/>
  <c r="AU56" i="10" s="1"/>
  <c r="AU26" i="10"/>
  <c r="AU57" i="10" a="1"/>
  <c r="AU57" i="10" s="1"/>
  <c r="AU62" i="10" a="1"/>
  <c r="AU62" i="10" s="1"/>
  <c r="AU60" i="10" a="1"/>
  <c r="AU60" i="10" s="1"/>
  <c r="AU61" i="10" a="1"/>
  <c r="AU61" i="10" s="1"/>
  <c r="AU63" i="10" a="1"/>
  <c r="AU63" i="10" s="1"/>
  <c r="AU66" i="10" a="1"/>
  <c r="AU66" i="10" s="1"/>
  <c r="AU65" i="10" a="1"/>
  <c r="AU65" i="10" s="1"/>
  <c r="AU64" i="10" a="1"/>
  <c r="AU64" i="10" s="1"/>
  <c r="AU67" i="10" a="1"/>
  <c r="AU67" i="10" s="1"/>
  <c r="AU68" i="10" a="1"/>
  <c r="AU68" i="10" s="1"/>
  <c r="AS117" i="10" a="1"/>
  <c r="AS117" i="10" s="1"/>
  <c r="AQ117" i="10" a="1"/>
  <c r="AQ117" i="10" s="1"/>
  <c r="AO117" i="10" a="1"/>
  <c r="AO117" i="10" s="1"/>
  <c r="AR117" i="10" a="1"/>
  <c r="AR117" i="10" s="1"/>
  <c r="H69" i="10"/>
  <c r="AT79" i="10"/>
  <c r="AT117" i="10" a="1"/>
  <c r="AT117" i="10" s="1"/>
  <c r="AC7" i="10"/>
  <c r="AC5" i="6"/>
  <c r="AC5" i="10" s="1"/>
  <c r="AC8" i="6"/>
  <c r="AC8" i="10" s="1"/>
  <c r="AD6" i="6"/>
  <c r="AV69" i="10" l="1" a="1"/>
  <c r="AV69" i="10" s="1"/>
  <c r="AT69" i="10" a="1"/>
  <c r="AT69" i="10" s="1"/>
  <c r="J70" i="10" a="1"/>
  <c r="J70" i="10" s="1"/>
  <c r="K70" i="10" a="1"/>
  <c r="K70" i="10" s="1"/>
  <c r="L70" i="10" a="1"/>
  <c r="L70" i="10" s="1"/>
  <c r="M70" i="10" a="1"/>
  <c r="M70" i="10" s="1"/>
  <c r="N70" i="10" a="1"/>
  <c r="N70" i="10" s="1"/>
  <c r="O70" i="10" a="1"/>
  <c r="O70" i="10" s="1"/>
  <c r="P70" i="10" a="1"/>
  <c r="P70" i="10" s="1"/>
  <c r="Q70" i="10" a="1"/>
  <c r="Q70" i="10" s="1"/>
  <c r="R70" i="10" a="1"/>
  <c r="R70" i="10" s="1"/>
  <c r="S70" i="10" a="1"/>
  <c r="S70" i="10" s="1"/>
  <c r="T70" i="10" a="1"/>
  <c r="T70" i="10" s="1"/>
  <c r="U70" i="10" a="1"/>
  <c r="U70" i="10" s="1"/>
  <c r="V70" i="10" a="1"/>
  <c r="V70" i="10" s="1"/>
  <c r="W70" i="10" a="1"/>
  <c r="W70" i="10" s="1"/>
  <c r="X70" i="10" a="1"/>
  <c r="X70" i="10" s="1"/>
  <c r="Y70" i="10" a="1"/>
  <c r="Y70" i="10" s="1"/>
  <c r="Z70" i="10" a="1"/>
  <c r="Z70" i="10" s="1"/>
  <c r="AA70" i="10" a="1"/>
  <c r="AA70" i="10" s="1"/>
  <c r="AB70" i="10" a="1"/>
  <c r="AB70" i="10" s="1"/>
  <c r="AC70" i="10" a="1"/>
  <c r="AC70" i="10" s="1"/>
  <c r="AD70" i="10" a="1"/>
  <c r="AD70" i="10" s="1"/>
  <c r="AE70" i="10" a="1"/>
  <c r="AE70" i="10" s="1"/>
  <c r="AF70" i="10" a="1"/>
  <c r="AF70" i="10" s="1"/>
  <c r="AG70" i="10" a="1"/>
  <c r="AG70" i="10" s="1"/>
  <c r="AH70" i="10" a="1"/>
  <c r="AH70" i="10" s="1"/>
  <c r="AI70" i="10" a="1"/>
  <c r="AI70" i="10" s="1"/>
  <c r="AJ70" i="10" a="1"/>
  <c r="AJ70" i="10" s="1"/>
  <c r="AK70" i="10" a="1"/>
  <c r="AK70" i="10" s="1"/>
  <c r="AL70" i="10" a="1"/>
  <c r="AL70" i="10" s="1"/>
  <c r="AM70" i="10" a="1"/>
  <c r="AM70" i="10" s="1"/>
  <c r="AN70" i="10" a="1"/>
  <c r="AN70" i="10" s="1"/>
  <c r="AO70" i="10" a="1"/>
  <c r="AO70" i="10" s="1"/>
  <c r="AP70" i="10" a="1"/>
  <c r="AP70" i="10" s="1"/>
  <c r="AQ70" i="10" a="1"/>
  <c r="AQ70" i="10" s="1"/>
  <c r="AR70" i="10" a="1"/>
  <c r="AR70" i="10" s="1"/>
  <c r="AS70" i="10" a="1"/>
  <c r="AS70" i="10" s="1"/>
  <c r="AT70" i="10" a="1"/>
  <c r="AT70" i="10" s="1"/>
  <c r="F72" i="10"/>
  <c r="AV72" i="10" s="1" a="1"/>
  <c r="AV72" i="10" s="1"/>
  <c r="J117" i="10" a="1"/>
  <c r="J117" i="10" s="1"/>
  <c r="AW33" i="10" a="1"/>
  <c r="AW33" i="10" s="1"/>
  <c r="AW34" i="10" a="1"/>
  <c r="AW34" i="10" s="1"/>
  <c r="AW117" i="10" a="1"/>
  <c r="AW117" i="10" s="1"/>
  <c r="J119" i="10" s="1" a="1"/>
  <c r="J119" i="10" s="1"/>
  <c r="AW35" i="10" a="1"/>
  <c r="AW35" i="10" s="1"/>
  <c r="AW38" i="10" a="1"/>
  <c r="AW38" i="10" s="1"/>
  <c r="AW37" i="10" a="1"/>
  <c r="AW37" i="10" s="1"/>
  <c r="AW42" i="10" a="1"/>
  <c r="AW42" i="10" s="1"/>
  <c r="AW36" i="10" a="1"/>
  <c r="AW36" i="10" s="1"/>
  <c r="AW39" i="10" a="1"/>
  <c r="AW39" i="10" s="1"/>
  <c r="AW46" i="10" a="1"/>
  <c r="AW46" i="10" s="1"/>
  <c r="AW41" i="10" a="1"/>
  <c r="AW41" i="10" s="1"/>
  <c r="AW43" i="10" a="1"/>
  <c r="AW43" i="10" s="1"/>
  <c r="AW40" i="10" a="1"/>
  <c r="AW40" i="10" s="1"/>
  <c r="AW44" i="10" a="1"/>
  <c r="AW44" i="10" s="1"/>
  <c r="AW121" i="10" a="1"/>
  <c r="AW121" i="10" s="1"/>
  <c r="AW128" i="10" s="1"/>
  <c r="AW45" i="10" a="1"/>
  <c r="AW45" i="10" s="1"/>
  <c r="AW50" i="10" a="1"/>
  <c r="AW50" i="10" s="1"/>
  <c r="AW111" i="10"/>
  <c r="AW47" i="10" a="1"/>
  <c r="AW47" i="10" s="1"/>
  <c r="P117" i="10" a="1"/>
  <c r="P117" i="10" s="1"/>
  <c r="AW54" i="10" a="1"/>
  <c r="AW54" i="10" s="1"/>
  <c r="AW48" i="10" a="1"/>
  <c r="AW48" i="10" s="1"/>
  <c r="AW49" i="10" a="1"/>
  <c r="AW49" i="10" s="1"/>
  <c r="AW51" i="10" a="1"/>
  <c r="AW51" i="10" s="1"/>
  <c r="AW55" i="10" a="1"/>
  <c r="AW55" i="10" s="1"/>
  <c r="AW58" i="10" a="1"/>
  <c r="AW58" i="10" s="1"/>
  <c r="L117" i="10" a="1"/>
  <c r="L117" i="10" s="1"/>
  <c r="AW53" i="10" a="1"/>
  <c r="AW53" i="10" s="1"/>
  <c r="AW52" i="10" a="1"/>
  <c r="AW52" i="10" s="1"/>
  <c r="AW56" i="10" a="1"/>
  <c r="AW56" i="10" s="1"/>
  <c r="AW62" i="10" a="1"/>
  <c r="AW62" i="10" s="1"/>
  <c r="AW59" i="10" a="1"/>
  <c r="AW59" i="10" s="1"/>
  <c r="N117" i="10" a="1"/>
  <c r="N117" i="10" s="1"/>
  <c r="AW57" i="10" a="1"/>
  <c r="AW57" i="10" s="1"/>
  <c r="AW61" i="10" a="1"/>
  <c r="AW61" i="10" s="1"/>
  <c r="AW66" i="10" a="1"/>
  <c r="AW66" i="10" s="1"/>
  <c r="AW60" i="10" a="1"/>
  <c r="AW60" i="10" s="1"/>
  <c r="AW63" i="10" a="1"/>
  <c r="AW63" i="10" s="1"/>
  <c r="M117" i="10" a="1"/>
  <c r="M117" i="10" s="1"/>
  <c r="AW64" i="10" a="1"/>
  <c r="AW64" i="10" s="1"/>
  <c r="AW65" i="10" a="1"/>
  <c r="AW65" i="10" s="1"/>
  <c r="K117" i="10" a="1"/>
  <c r="K117" i="10" s="1"/>
  <c r="O117" i="10" a="1"/>
  <c r="O117" i="10" s="1"/>
  <c r="AW26" i="10"/>
  <c r="AW67" i="10" a="1"/>
  <c r="AW67" i="10" s="1"/>
  <c r="R117" i="10" a="1"/>
  <c r="R117" i="10" s="1"/>
  <c r="Q117" i="10" a="1"/>
  <c r="Q117" i="10" s="1"/>
  <c r="AW68" i="10" a="1"/>
  <c r="AW68" i="10" s="1"/>
  <c r="AW69" i="10" a="1"/>
  <c r="AW69" i="10" s="1"/>
  <c r="S117" i="10" a="1"/>
  <c r="S117" i="10" s="1"/>
  <c r="T117" i="10" a="1"/>
  <c r="T117" i="10" s="1"/>
  <c r="U117" i="10" a="1"/>
  <c r="U117" i="10" s="1"/>
  <c r="W117" i="10" a="1"/>
  <c r="W117" i="10" s="1"/>
  <c r="V117" i="10" a="1"/>
  <c r="V117" i="10" s="1"/>
  <c r="X117" i="10" a="1"/>
  <c r="X117" i="10" s="1"/>
  <c r="Z117" i="10" a="1"/>
  <c r="Z117" i="10" s="1"/>
  <c r="Y117" i="10" a="1"/>
  <c r="Y117" i="10" s="1"/>
  <c r="AA117" i="10" a="1"/>
  <c r="AA117" i="10" s="1"/>
  <c r="AC117" i="10" a="1"/>
  <c r="AC117" i="10" s="1"/>
  <c r="AB117" i="10" a="1"/>
  <c r="AB117" i="10" s="1"/>
  <c r="AD117" i="10" a="1"/>
  <c r="AD117" i="10" s="1"/>
  <c r="AH117" i="10" a="1"/>
  <c r="AH117" i="10" s="1"/>
  <c r="AE117" i="10" a="1"/>
  <c r="AE117" i="10" s="1"/>
  <c r="AF117" i="10" a="1"/>
  <c r="AF117" i="10" s="1"/>
  <c r="AJ117" i="10" a="1"/>
  <c r="AJ117" i="10" s="1"/>
  <c r="AG117" i="10" a="1"/>
  <c r="AG117" i="10" s="1"/>
  <c r="AI117" i="10" a="1"/>
  <c r="AI117" i="10" s="1"/>
  <c r="AM117" i="10" a="1"/>
  <c r="AM117" i="10" s="1"/>
  <c r="AK117" i="10" a="1"/>
  <c r="AK117" i="10" s="1"/>
  <c r="AL117" i="10" a="1"/>
  <c r="AL117" i="10" s="1"/>
  <c r="F71" i="10"/>
  <c r="AV33" i="10" a="1"/>
  <c r="AV33" i="10" s="1"/>
  <c r="AV117" i="10" a="1"/>
  <c r="AV117" i="10" s="1"/>
  <c r="K119" i="10" s="1" a="1"/>
  <c r="K119" i="10" s="1"/>
  <c r="AV34" i="10" a="1"/>
  <c r="AV34" i="10" s="1"/>
  <c r="AV38" i="10" a="1"/>
  <c r="AV38" i="10" s="1"/>
  <c r="AV35" i="10" a="1"/>
  <c r="AV35" i="10" s="1"/>
  <c r="AV39" i="10" a="1"/>
  <c r="AV39" i="10" s="1"/>
  <c r="AV37" i="10" a="1"/>
  <c r="AV37" i="10" s="1"/>
  <c r="AV42" i="10" a="1"/>
  <c r="AV42" i="10" s="1"/>
  <c r="AV36" i="10" a="1"/>
  <c r="AV36" i="10" s="1"/>
  <c r="AV41" i="10" a="1"/>
  <c r="AV41" i="10" s="1"/>
  <c r="AV46" i="10" a="1"/>
  <c r="AV46" i="10" s="1"/>
  <c r="AV43" i="10" a="1"/>
  <c r="AV43" i="10" s="1"/>
  <c r="AV40" i="10" a="1"/>
  <c r="AV40" i="10" s="1"/>
  <c r="AV47" i="10" a="1"/>
  <c r="AV47" i="10" s="1"/>
  <c r="AV44" i="10" a="1"/>
  <c r="AV44" i="10" s="1"/>
  <c r="AV121" i="10" a="1"/>
  <c r="AV121" i="10" s="1"/>
  <c r="AV128" i="10" s="1"/>
  <c r="AV50" i="10" a="1"/>
  <c r="AV50" i="10" s="1"/>
  <c r="AV111" i="10"/>
  <c r="AV45" i="10" a="1"/>
  <c r="AV45" i="10" s="1"/>
  <c r="AV48" i="10" a="1"/>
  <c r="AV48" i="10" s="1"/>
  <c r="AV54" i="10" a="1"/>
  <c r="AV54" i="10" s="1"/>
  <c r="AV49" i="10" a="1"/>
  <c r="AV49" i="10" s="1"/>
  <c r="AV51" i="10" a="1"/>
  <c r="AV51" i="10" s="1"/>
  <c r="AV52" i="10" a="1"/>
  <c r="AV52" i="10" s="1"/>
  <c r="AV53" i="10" a="1"/>
  <c r="AV53" i="10" s="1"/>
  <c r="AV58" i="10" a="1"/>
  <c r="AV58" i="10" s="1"/>
  <c r="AV55" i="10" a="1"/>
  <c r="AV55" i="10" s="1"/>
  <c r="AV62" i="10" a="1"/>
  <c r="AV62" i="10" s="1"/>
  <c r="AV56" i="10" a="1"/>
  <c r="AV56" i="10" s="1"/>
  <c r="AV59" i="10" a="1"/>
  <c r="AV59" i="10" s="1"/>
  <c r="AV57" i="10" a="1"/>
  <c r="AV57" i="10" s="1"/>
  <c r="AV60" i="10" a="1"/>
  <c r="AV60" i="10" s="1"/>
  <c r="AV66" i="10" a="1"/>
  <c r="AV66" i="10" s="1"/>
  <c r="AV26" i="10"/>
  <c r="AV63" i="10" a="1"/>
  <c r="AV63" i="10" s="1"/>
  <c r="AV61" i="10" a="1"/>
  <c r="AV61" i="10" s="1"/>
  <c r="AV65" i="10" a="1"/>
  <c r="AV65" i="10" s="1"/>
  <c r="AV67" i="10" a="1"/>
  <c r="AV67" i="10" s="1"/>
  <c r="AV64" i="10" a="1"/>
  <c r="AV64" i="10" s="1"/>
  <c r="AV68" i="10" a="1"/>
  <c r="AV68" i="10" s="1"/>
  <c r="AN117" i="10" a="1"/>
  <c r="AN117" i="10" s="1"/>
  <c r="AP117" i="10" a="1"/>
  <c r="AP117" i="10" s="1"/>
  <c r="Q119" i="10" s="1" a="1"/>
  <c r="Q119" i="10" s="1"/>
  <c r="AU79" i="10"/>
  <c r="H70" i="10"/>
  <c r="AV70" i="10" s="1" a="1"/>
  <c r="AV70" i="10" s="1"/>
  <c r="AU69" i="10" a="1"/>
  <c r="AU69" i="10" s="1"/>
  <c r="AD7" i="6"/>
  <c r="AD6" i="10"/>
  <c r="S119" i="10" l="1" a="1"/>
  <c r="S119" i="10" s="1"/>
  <c r="W119" i="10" a="1"/>
  <c r="W119" i="10" s="1"/>
  <c r="AW119" i="10" a="1"/>
  <c r="AW119" i="10" s="1"/>
  <c r="AK119" i="10" a="1"/>
  <c r="AK119" i="10" s="1"/>
  <c r="Z119" i="10" a="1"/>
  <c r="Z119" i="10" s="1"/>
  <c r="R119" i="10" a="1"/>
  <c r="R119" i="10" s="1"/>
  <c r="AQ119" i="10" a="1"/>
  <c r="AQ119" i="10" s="1"/>
  <c r="AR119" i="10" a="1"/>
  <c r="AR119" i="10" s="1"/>
  <c r="X119" i="10" a="1"/>
  <c r="X119" i="10" s="1"/>
  <c r="AI119" i="10" a="1"/>
  <c r="AI119" i="10" s="1"/>
  <c r="H72" i="10"/>
  <c r="AW72" i="10" s="1" a="1"/>
  <c r="AW72" i="10" s="1"/>
  <c r="AW79" i="10"/>
  <c r="AJ119" i="10" a="1"/>
  <c r="AJ119" i="10" s="1"/>
  <c r="O119" i="10" a="1"/>
  <c r="O119" i="10" s="1"/>
  <c r="AV119" i="10" a="1"/>
  <c r="AV119" i="10" s="1"/>
  <c r="AB90" i="10"/>
  <c r="AB96" i="10" s="1"/>
  <c r="Z90" i="10"/>
  <c r="Z96" i="10" s="1"/>
  <c r="W90" i="10"/>
  <c r="W96" i="10" s="1"/>
  <c r="AA119" i="10" a="1"/>
  <c r="AA119" i="10" s="1"/>
  <c r="AL119" i="10" a="1"/>
  <c r="AL119" i="10" s="1"/>
  <c r="AB119" i="10" a="1"/>
  <c r="AB119" i="10" s="1"/>
  <c r="AM119" i="10" a="1"/>
  <c r="AM119" i="10" s="1"/>
  <c r="J90" i="10"/>
  <c r="J96" i="10" s="1"/>
  <c r="J97" i="10" s="1"/>
  <c r="K94" i="10" s="1"/>
  <c r="AN90" i="10"/>
  <c r="AN96" i="10" s="1"/>
  <c r="AG90" i="10"/>
  <c r="AG96" i="10" s="1"/>
  <c r="L90" i="10"/>
  <c r="L96" i="10" s="1"/>
  <c r="AK90" i="10"/>
  <c r="AK96" i="10" s="1"/>
  <c r="AU90" i="10"/>
  <c r="AU96" i="10" s="1"/>
  <c r="AJ90" i="10"/>
  <c r="AJ96" i="10" s="1"/>
  <c r="AR90" i="10"/>
  <c r="AR96" i="10" s="1"/>
  <c r="AT90" i="10"/>
  <c r="AT96" i="10" s="1"/>
  <c r="AL90" i="10"/>
  <c r="AL96" i="10" s="1"/>
  <c r="AD90" i="10"/>
  <c r="AD96" i="10" s="1"/>
  <c r="AE90" i="10"/>
  <c r="AE96" i="10" s="1"/>
  <c r="AQ90" i="10"/>
  <c r="AQ96" i="10" s="1"/>
  <c r="AV90" i="10"/>
  <c r="AV96" i="10" s="1"/>
  <c r="AM90" i="10"/>
  <c r="AM96" i="10" s="1"/>
  <c r="AI90" i="10"/>
  <c r="AI96" i="10" s="1"/>
  <c r="AO90" i="10"/>
  <c r="AO96" i="10" s="1"/>
  <c r="AW90" i="10"/>
  <c r="AW96" i="10" s="1"/>
  <c r="AF90" i="10"/>
  <c r="AF96" i="10" s="1"/>
  <c r="K90" i="10"/>
  <c r="K96" i="10" s="1"/>
  <c r="M90" i="10"/>
  <c r="M96" i="10" s="1"/>
  <c r="AS90" i="10"/>
  <c r="AS96" i="10" s="1"/>
  <c r="AH90" i="10"/>
  <c r="AH96" i="10" s="1"/>
  <c r="AP90" i="10"/>
  <c r="AP96" i="10" s="1"/>
  <c r="Q90" i="10"/>
  <c r="Q96" i="10" s="1"/>
  <c r="O90" i="10"/>
  <c r="O96" i="10" s="1"/>
  <c r="N90" i="10"/>
  <c r="N96" i="10" s="1"/>
  <c r="P90" i="10"/>
  <c r="P96" i="10" s="1"/>
  <c r="R90" i="10"/>
  <c r="R96" i="10" s="1"/>
  <c r="S90" i="10"/>
  <c r="S96" i="10" s="1"/>
  <c r="U90" i="10"/>
  <c r="T90" i="10"/>
  <c r="T96" i="10" s="1"/>
  <c r="X90" i="10"/>
  <c r="X96" i="10" s="1"/>
  <c r="AN119" i="10" a="1"/>
  <c r="AN119" i="10" s="1"/>
  <c r="AT119" i="10" a="1"/>
  <c r="AT119" i="10" s="1"/>
  <c r="AU119" i="10" a="1"/>
  <c r="AU119" i="10" s="1"/>
  <c r="AC119" i="10" a="1"/>
  <c r="AC119" i="10" s="1"/>
  <c r="V90" i="10"/>
  <c r="V96" i="10" s="1"/>
  <c r="Y119" i="10" a="1"/>
  <c r="Y119" i="10" s="1"/>
  <c r="AV79" i="10"/>
  <c r="H71" i="10"/>
  <c r="AV71" i="10" s="1" a="1"/>
  <c r="AV71" i="10" s="1"/>
  <c r="AV74" i="10" s="1"/>
  <c r="AV80" i="10" s="1"/>
  <c r="J71" i="10" a="1"/>
  <c r="J71" i="10" s="1"/>
  <c r="K71" i="10" a="1"/>
  <c r="K71" i="10" s="1"/>
  <c r="L71" i="10" a="1"/>
  <c r="L71" i="10" s="1"/>
  <c r="N71" i="10" a="1"/>
  <c r="N71" i="10" s="1"/>
  <c r="M71" i="10" a="1"/>
  <c r="M71" i="10" s="1"/>
  <c r="O71" i="10" a="1"/>
  <c r="O71" i="10" s="1"/>
  <c r="P71" i="10" a="1"/>
  <c r="P71" i="10" s="1"/>
  <c r="Q71" i="10" a="1"/>
  <c r="Q71" i="10" s="1"/>
  <c r="R71" i="10" a="1"/>
  <c r="R71" i="10" s="1"/>
  <c r="S71" i="10" a="1"/>
  <c r="S71" i="10" s="1"/>
  <c r="T71" i="10" a="1"/>
  <c r="T71" i="10" s="1"/>
  <c r="U71" i="10" a="1"/>
  <c r="U71" i="10" s="1"/>
  <c r="V71" i="10" a="1"/>
  <c r="V71" i="10" s="1"/>
  <c r="W71" i="10" a="1"/>
  <c r="W71" i="10" s="1"/>
  <c r="X71" i="10" a="1"/>
  <c r="X71" i="10" s="1"/>
  <c r="Y71" i="10" a="1"/>
  <c r="Y71" i="10" s="1"/>
  <c r="Z71" i="10" a="1"/>
  <c r="Z71" i="10" s="1"/>
  <c r="AA71" i="10" a="1"/>
  <c r="AA71" i="10" s="1"/>
  <c r="AB71" i="10" a="1"/>
  <c r="AB71" i="10" s="1"/>
  <c r="AC71" i="10" a="1"/>
  <c r="AC71" i="10" s="1"/>
  <c r="AD71" i="10" a="1"/>
  <c r="AD71" i="10" s="1"/>
  <c r="AE71" i="10" a="1"/>
  <c r="AE71" i="10" s="1"/>
  <c r="AF71" i="10" a="1"/>
  <c r="AF71" i="10" s="1"/>
  <c r="AG71" i="10" a="1"/>
  <c r="AG71" i="10" s="1"/>
  <c r="AH71" i="10" a="1"/>
  <c r="AH71" i="10" s="1"/>
  <c r="AI71" i="10" a="1"/>
  <c r="AI71" i="10" s="1"/>
  <c r="AJ71" i="10" a="1"/>
  <c r="AJ71" i="10" s="1"/>
  <c r="AK71" i="10" a="1"/>
  <c r="AK71" i="10" s="1"/>
  <c r="AL71" i="10" a="1"/>
  <c r="AL71" i="10" s="1"/>
  <c r="AM71" i="10" a="1"/>
  <c r="AM71" i="10" s="1"/>
  <c r="AN71" i="10" a="1"/>
  <c r="AN71" i="10" s="1"/>
  <c r="AO71" i="10" a="1"/>
  <c r="AO71" i="10" s="1"/>
  <c r="AP71" i="10" a="1"/>
  <c r="AP71" i="10" s="1"/>
  <c r="AQ71" i="10" a="1"/>
  <c r="AQ71" i="10" s="1"/>
  <c r="AR71" i="10" a="1"/>
  <c r="AR71" i="10" s="1"/>
  <c r="AS71" i="10" a="1"/>
  <c r="AS71" i="10" s="1"/>
  <c r="AT71" i="10" a="1"/>
  <c r="AT71" i="10" s="1"/>
  <c r="AU71" i="10" a="1"/>
  <c r="AU71" i="10" s="1"/>
  <c r="AE119" i="10" a="1"/>
  <c r="AE119" i="10" s="1"/>
  <c r="AC90" i="10"/>
  <c r="Y90" i="10"/>
  <c r="AW70" i="10" a="1"/>
  <c r="AW70" i="10" s="1"/>
  <c r="AU70" i="10" a="1"/>
  <c r="AU70" i="10" s="1"/>
  <c r="N119" i="10" a="1"/>
  <c r="N119" i="10" s="1"/>
  <c r="AD119" i="10" a="1"/>
  <c r="AD119" i="10" s="1"/>
  <c r="AP119" i="10" a="1"/>
  <c r="AP119" i="10" s="1"/>
  <c r="AA90" i="10"/>
  <c r="AA96" i="10" s="1"/>
  <c r="U119" i="10" a="1"/>
  <c r="U119" i="10" s="1"/>
  <c r="AF119" i="10" a="1"/>
  <c r="AF119" i="10" s="1"/>
  <c r="AO119" i="10" a="1"/>
  <c r="AO119" i="10" s="1"/>
  <c r="L119" i="10" a="1"/>
  <c r="L119" i="10" s="1"/>
  <c r="V119" i="10" a="1"/>
  <c r="V119" i="10" s="1"/>
  <c r="AH119" i="10" a="1"/>
  <c r="AH119" i="10" s="1"/>
  <c r="J72" i="10" a="1"/>
  <c r="J72" i="10" s="1"/>
  <c r="K72" i="10" a="1"/>
  <c r="K72" i="10" s="1"/>
  <c r="L72" i="10" a="1"/>
  <c r="L72" i="10" s="1"/>
  <c r="M72" i="10" a="1"/>
  <c r="M72" i="10" s="1"/>
  <c r="N72" i="10" a="1"/>
  <c r="N72" i="10" s="1"/>
  <c r="O72" i="10" a="1"/>
  <c r="O72" i="10" s="1"/>
  <c r="P72" i="10" a="1"/>
  <c r="P72" i="10" s="1"/>
  <c r="Q72" i="10" a="1"/>
  <c r="Q72" i="10" s="1"/>
  <c r="R72" i="10" a="1"/>
  <c r="R72" i="10" s="1"/>
  <c r="S72" i="10" a="1"/>
  <c r="S72" i="10" s="1"/>
  <c r="T72" i="10" a="1"/>
  <c r="T72" i="10" s="1"/>
  <c r="U72" i="10" a="1"/>
  <c r="U72" i="10" s="1"/>
  <c r="V72" i="10" a="1"/>
  <c r="V72" i="10" s="1"/>
  <c r="W72" i="10" a="1"/>
  <c r="W72" i="10" s="1"/>
  <c r="X72" i="10" a="1"/>
  <c r="X72" i="10" s="1"/>
  <c r="Y72" i="10" a="1"/>
  <c r="Y72" i="10" s="1"/>
  <c r="Z72" i="10" a="1"/>
  <c r="Z72" i="10" s="1"/>
  <c r="AA72" i="10" a="1"/>
  <c r="AA72" i="10" s="1"/>
  <c r="AB72" i="10" a="1"/>
  <c r="AB72" i="10" s="1"/>
  <c r="AC72" i="10" a="1"/>
  <c r="AC72" i="10" s="1"/>
  <c r="AD72" i="10" a="1"/>
  <c r="AD72" i="10" s="1"/>
  <c r="AE72" i="10" a="1"/>
  <c r="AE72" i="10" s="1"/>
  <c r="AF72" i="10" a="1"/>
  <c r="AF72" i="10" s="1"/>
  <c r="AG72" i="10" a="1"/>
  <c r="AG72" i="10" s="1"/>
  <c r="AH72" i="10" a="1"/>
  <c r="AH72" i="10" s="1"/>
  <c r="AI72" i="10" a="1"/>
  <c r="AI72" i="10" s="1"/>
  <c r="AJ72" i="10" a="1"/>
  <c r="AJ72" i="10" s="1"/>
  <c r="AK72" i="10" a="1"/>
  <c r="AK72" i="10" s="1"/>
  <c r="AL72" i="10" a="1"/>
  <c r="AL72" i="10" s="1"/>
  <c r="AM72" i="10" a="1"/>
  <c r="AM72" i="10" s="1"/>
  <c r="AN72" i="10" a="1"/>
  <c r="AN72" i="10" s="1"/>
  <c r="AO72" i="10" a="1"/>
  <c r="AO72" i="10" s="1"/>
  <c r="AP72" i="10" a="1"/>
  <c r="AP72" i="10" s="1"/>
  <c r="AQ72" i="10" a="1"/>
  <c r="AQ72" i="10" s="1"/>
  <c r="AR72" i="10" a="1"/>
  <c r="AR72" i="10" s="1"/>
  <c r="AS72" i="10" a="1"/>
  <c r="AS72" i="10" s="1"/>
  <c r="AT72" i="10" a="1"/>
  <c r="AT72" i="10" s="1"/>
  <c r="AU72" i="10" a="1"/>
  <c r="AU72" i="10" s="1"/>
  <c r="T119" i="10" a="1"/>
  <c r="T119" i="10" s="1"/>
  <c r="AG119" i="10" a="1"/>
  <c r="AG119" i="10" s="1"/>
  <c r="AS119" i="10" a="1"/>
  <c r="AS119" i="10" s="1"/>
  <c r="Y121" i="10" s="1" a="1"/>
  <c r="Y121" i="10" s="1"/>
  <c r="Y128" i="10" s="1"/>
  <c r="P119" i="10" a="1"/>
  <c r="P119" i="10" s="1"/>
  <c r="M119" i="10" a="1"/>
  <c r="M119" i="10" s="1"/>
  <c r="AD7" i="10"/>
  <c r="AD5" i="6"/>
  <c r="AD5" i="10" s="1"/>
  <c r="AD8" i="6"/>
  <c r="AD8" i="10" s="1"/>
  <c r="AE6" i="6"/>
  <c r="AG74" i="10" l="1"/>
  <c r="AG80" i="10" s="1"/>
  <c r="AW71" i="10" a="1"/>
  <c r="AW71" i="10" s="1"/>
  <c r="AW74" i="10" s="1"/>
  <c r="AW80" i="10" s="1"/>
  <c r="AR74" i="10"/>
  <c r="AR80" i="10" s="1"/>
  <c r="AF74" i="10"/>
  <c r="AF80" i="10" s="1"/>
  <c r="T74" i="10"/>
  <c r="T80" i="10" s="1"/>
  <c r="AK74" i="10"/>
  <c r="AK80" i="10" s="1"/>
  <c r="Y74" i="10"/>
  <c r="Y80" i="10" s="1"/>
  <c r="AJ74" i="10"/>
  <c r="AJ80" i="10" s="1"/>
  <c r="X74" i="10"/>
  <c r="X80" i="10" s="1"/>
  <c r="L74" i="10"/>
  <c r="L80" i="10" s="1"/>
  <c r="AI74" i="10"/>
  <c r="AI80" i="10" s="1"/>
  <c r="S74" i="10"/>
  <c r="S80" i="10" s="1"/>
  <c r="AE74" i="10"/>
  <c r="AE80" i="10" s="1"/>
  <c r="AQ74" i="10"/>
  <c r="AQ80" i="10" s="1"/>
  <c r="AH74" i="10"/>
  <c r="AH80" i="10" s="1"/>
  <c r="V74" i="10"/>
  <c r="V80" i="10" s="1"/>
  <c r="J74" i="10"/>
  <c r="J80" i="10" s="1"/>
  <c r="J81" i="10" s="1"/>
  <c r="K78" i="10" s="1"/>
  <c r="K83" i="10" s="1"/>
  <c r="AD74" i="10"/>
  <c r="AD80" i="10" s="1"/>
  <c r="R74" i="10"/>
  <c r="R80" i="10" s="1"/>
  <c r="AP74" i="10"/>
  <c r="AP80" i="10" s="1"/>
  <c r="AM74" i="10"/>
  <c r="AM80" i="10" s="1"/>
  <c r="AA74" i="10"/>
  <c r="AA80" i="10" s="1"/>
  <c r="AL74" i="10"/>
  <c r="AL80" i="10" s="1"/>
  <c r="Z74" i="10"/>
  <c r="Z80" i="10" s="1"/>
  <c r="N74" i="10"/>
  <c r="N80" i="10" s="1"/>
  <c r="M74" i="10"/>
  <c r="M80" i="10" s="1"/>
  <c r="AT74" i="10"/>
  <c r="AT80" i="10" s="1"/>
  <c r="AS74" i="10"/>
  <c r="AS80" i="10" s="1"/>
  <c r="J121" i="10" a="1"/>
  <c r="J121" i="10" s="1"/>
  <c r="J128" i="10" s="1"/>
  <c r="J129" i="10" s="1"/>
  <c r="K126" i="10" s="1"/>
  <c r="W74" i="10"/>
  <c r="W80" i="10" s="1"/>
  <c r="K74" i="10"/>
  <c r="K80" i="10" s="1"/>
  <c r="AU74" i="10"/>
  <c r="AU80" i="10" s="1"/>
  <c r="Q121" i="10" a="1"/>
  <c r="Q121" i="10" s="1"/>
  <c r="Q128" i="10" s="1"/>
  <c r="U74" i="10"/>
  <c r="U80" i="10" s="1"/>
  <c r="AB121" i="10" a="1"/>
  <c r="AB121" i="10" s="1"/>
  <c r="AB128" i="10" s="1"/>
  <c r="P121" i="10" a="1"/>
  <c r="P121" i="10" s="1"/>
  <c r="P128" i="10" s="1"/>
  <c r="N121" i="10" a="1"/>
  <c r="N121" i="10" s="1"/>
  <c r="N128" i="10" s="1"/>
  <c r="AA121" i="10" a="1"/>
  <c r="AA121" i="10" s="1"/>
  <c r="AA128" i="10" s="1"/>
  <c r="K97" i="10"/>
  <c r="L94" i="10" s="1"/>
  <c r="L97" i="10" s="1"/>
  <c r="M94" i="10" s="1"/>
  <c r="M97" i="10" s="1"/>
  <c r="N94" i="10" s="1"/>
  <c r="N97" i="10" s="1"/>
  <c r="O94" i="10" s="1"/>
  <c r="O97" i="10" s="1"/>
  <c r="P94" i="10" s="1"/>
  <c r="P97" i="10" s="1"/>
  <c r="Q94" i="10" s="1"/>
  <c r="Q97" i="10" s="1"/>
  <c r="R94" i="10" s="1"/>
  <c r="R97" i="10" s="1"/>
  <c r="S94" i="10" s="1"/>
  <c r="S97" i="10" s="1"/>
  <c r="T94" i="10" s="1"/>
  <c r="T97" i="10" s="1"/>
  <c r="U94" i="10" s="1"/>
  <c r="W121" i="10" a="1"/>
  <c r="W121" i="10" s="1"/>
  <c r="W128" i="10" s="1"/>
  <c r="Z121" i="10" a="1"/>
  <c r="Z121" i="10" s="1"/>
  <c r="Z128" i="10" s="1"/>
  <c r="S121" i="10" a="1"/>
  <c r="S121" i="10" s="1"/>
  <c r="S128" i="10" s="1"/>
  <c r="T121" i="10" a="1"/>
  <c r="T121" i="10" s="1"/>
  <c r="T128" i="10" s="1"/>
  <c r="AO74" i="10"/>
  <c r="AO80" i="10" s="1"/>
  <c r="AC74" i="10"/>
  <c r="AC80" i="10" s="1"/>
  <c r="Q74" i="10"/>
  <c r="Q80" i="10" s="1"/>
  <c r="U121" i="10" a="1"/>
  <c r="U121" i="10" s="1"/>
  <c r="K121" i="10" a="1"/>
  <c r="K121" i="10" s="1"/>
  <c r="K128" i="10" s="1"/>
  <c r="O121" i="10" a="1"/>
  <c r="O121" i="10" s="1"/>
  <c r="O128" i="10" s="1"/>
  <c r="AN74" i="10"/>
  <c r="AN80" i="10" s="1"/>
  <c r="AB74" i="10"/>
  <c r="AB80" i="10" s="1"/>
  <c r="P74" i="10"/>
  <c r="P80" i="10" s="1"/>
  <c r="L121" i="10" a="1"/>
  <c r="L121" i="10" s="1"/>
  <c r="L128" i="10" s="1"/>
  <c r="R121" i="10" a="1"/>
  <c r="R121" i="10" s="1"/>
  <c r="R128" i="10" s="1"/>
  <c r="O74" i="10"/>
  <c r="O80" i="10" s="1"/>
  <c r="X121" i="10" a="1"/>
  <c r="X121" i="10" s="1"/>
  <c r="X128" i="10" s="1"/>
  <c r="M121" i="10" a="1"/>
  <c r="M121" i="10" s="1"/>
  <c r="M128" i="10" s="1"/>
  <c r="V121" i="10" a="1"/>
  <c r="V121" i="10" s="1"/>
  <c r="V128" i="10" s="1"/>
  <c r="AC121" i="10" a="1"/>
  <c r="AC121" i="10" s="1"/>
  <c r="AE7" i="6"/>
  <c r="AE6" i="10"/>
  <c r="K81" i="10" l="1"/>
  <c r="L78" i="10" s="1"/>
  <c r="L83" i="10" s="1"/>
  <c r="K129" i="10"/>
  <c r="L126" i="10" s="1"/>
  <c r="L129" i="10" s="1"/>
  <c r="M126" i="10" s="1"/>
  <c r="M129" i="10" s="1"/>
  <c r="N126" i="10" s="1"/>
  <c r="N129" i="10" s="1"/>
  <c r="O126" i="10" s="1"/>
  <c r="O129" i="10" s="1"/>
  <c r="P126" i="10" s="1"/>
  <c r="P129" i="10" s="1"/>
  <c r="Q126" i="10" s="1"/>
  <c r="Q129" i="10" s="1"/>
  <c r="R126" i="10" s="1"/>
  <c r="R129" i="10" s="1"/>
  <c r="S126" i="10" s="1"/>
  <c r="S129" i="10" s="1"/>
  <c r="T126" i="10" s="1"/>
  <c r="T129" i="10" s="1"/>
  <c r="U126" i="10" s="1"/>
  <c r="U128" i="10" s="1"/>
  <c r="U96" i="10"/>
  <c r="U97" i="10" s="1"/>
  <c r="V94" i="10" s="1"/>
  <c r="V97" i="10" s="1"/>
  <c r="W94" i="10" s="1"/>
  <c r="W97" i="10" s="1"/>
  <c r="X94" i="10" s="1"/>
  <c r="X97" i="10" s="1"/>
  <c r="Y94" i="10" s="1"/>
  <c r="AE7" i="10"/>
  <c r="AE5" i="6"/>
  <c r="AE5" i="10" s="1"/>
  <c r="AE8" i="6"/>
  <c r="AE8" i="10" s="1"/>
  <c r="AF6" i="6"/>
  <c r="L81" i="10" l="1"/>
  <c r="M78" i="10" s="1"/>
  <c r="M83" i="10" s="1"/>
  <c r="U129" i="10"/>
  <c r="V126" i="10" s="1"/>
  <c r="V129" i="10" s="1"/>
  <c r="W126" i="10" s="1"/>
  <c r="W129" i="10" s="1"/>
  <c r="X126" i="10" s="1"/>
  <c r="X129" i="10" s="1"/>
  <c r="Y126" i="10" s="1"/>
  <c r="Y129" i="10" s="1"/>
  <c r="Z126" i="10" s="1"/>
  <c r="Z129" i="10" s="1"/>
  <c r="AA126" i="10" s="1"/>
  <c r="AA129" i="10" s="1"/>
  <c r="AB126" i="10" s="1"/>
  <c r="AB129" i="10" s="1"/>
  <c r="AC126" i="10" s="1"/>
  <c r="AC128" i="10" s="1"/>
  <c r="AC129" i="10" s="1"/>
  <c r="AD126" i="10" s="1"/>
  <c r="AD129" i="10" s="1"/>
  <c r="AE126" i="10" s="1"/>
  <c r="AE129" i="10" s="1"/>
  <c r="AF126" i="10" s="1"/>
  <c r="AF129" i="10" s="1"/>
  <c r="AG126" i="10" s="1"/>
  <c r="AG129" i="10" s="1"/>
  <c r="AH126" i="10" s="1"/>
  <c r="AH129" i="10" s="1"/>
  <c r="AI126" i="10" s="1"/>
  <c r="AI129" i="10" s="1"/>
  <c r="AJ126" i="10" s="1"/>
  <c r="AJ129" i="10" s="1"/>
  <c r="AK126" i="10" s="1"/>
  <c r="AK129" i="10" s="1"/>
  <c r="AL126" i="10" s="1"/>
  <c r="AL129" i="10" s="1"/>
  <c r="AM126" i="10" s="1"/>
  <c r="AM129" i="10" s="1"/>
  <c r="AN126" i="10" s="1"/>
  <c r="AN129" i="10" s="1"/>
  <c r="AO126" i="10" s="1"/>
  <c r="AO129" i="10" s="1"/>
  <c r="AP126" i="10" s="1"/>
  <c r="AP129" i="10" s="1"/>
  <c r="AQ126" i="10" s="1"/>
  <c r="AQ129" i="10" s="1"/>
  <c r="AR126" i="10" s="1"/>
  <c r="AR129" i="10" s="1"/>
  <c r="AS126" i="10" s="1"/>
  <c r="AS129" i="10" s="1"/>
  <c r="AT126" i="10" s="1"/>
  <c r="AT129" i="10" s="1"/>
  <c r="AU126" i="10" s="1"/>
  <c r="AU129" i="10" s="1"/>
  <c r="AV126" i="10" s="1"/>
  <c r="AV129" i="10" s="1"/>
  <c r="AW126" i="10" s="1"/>
  <c r="AW129" i="10" s="1"/>
  <c r="Y96" i="10"/>
  <c r="Y97" i="10" s="1"/>
  <c r="Z94" i="10" s="1"/>
  <c r="Z97" i="10" s="1"/>
  <c r="AA94" i="10" s="1"/>
  <c r="AA97" i="10" s="1"/>
  <c r="AB94" i="10" s="1"/>
  <c r="AF7" i="6"/>
  <c r="AF6" i="10"/>
  <c r="M81" i="10" l="1"/>
  <c r="N78" i="10" s="1"/>
  <c r="N83" i="10" s="1"/>
  <c r="AB97" i="10"/>
  <c r="AC94" i="10" s="1"/>
  <c r="AC96" i="10" s="1"/>
  <c r="AF7" i="10"/>
  <c r="AF8" i="6"/>
  <c r="AF8" i="10" s="1"/>
  <c r="AF5" i="6"/>
  <c r="AF5" i="10" s="1"/>
  <c r="AG6" i="6"/>
  <c r="N81" i="10" l="1"/>
  <c r="O78" i="10" s="1"/>
  <c r="O83" i="10" s="1"/>
  <c r="AC97" i="10"/>
  <c r="AD94" i="10" s="1"/>
  <c r="AG7" i="6"/>
  <c r="AG6" i="10"/>
  <c r="O81" i="10" l="1"/>
  <c r="P78" i="10" s="1"/>
  <c r="P81" i="10" s="1"/>
  <c r="Q78" i="10" s="1"/>
  <c r="AD97" i="10"/>
  <c r="AE94" i="10" s="1"/>
  <c r="AG7" i="10"/>
  <c r="AG5" i="6"/>
  <c r="AG5" i="10" s="1"/>
  <c r="AG8" i="6"/>
  <c r="AG8" i="10" s="1"/>
  <c r="AH6" i="6"/>
  <c r="P83" i="10" l="1"/>
  <c r="Q83" i="10"/>
  <c r="Q81" i="10"/>
  <c r="R78" i="10" s="1"/>
  <c r="AE97" i="10"/>
  <c r="AF94" i="10" s="1"/>
  <c r="AH7" i="6"/>
  <c r="AH6" i="10"/>
  <c r="R83" i="10" l="1"/>
  <c r="R81" i="10"/>
  <c r="S78" i="10" s="1"/>
  <c r="AF97" i="10"/>
  <c r="AG94" i="10" s="1"/>
  <c r="AH7" i="10"/>
  <c r="AH5" i="6"/>
  <c r="AH5" i="10" s="1"/>
  <c r="AH8" i="6"/>
  <c r="AH8" i="10" s="1"/>
  <c r="AI6" i="6"/>
  <c r="S83" i="10" l="1"/>
  <c r="S81" i="10"/>
  <c r="T78" i="10" s="1"/>
  <c r="AG97" i="10"/>
  <c r="AH94" i="10" s="1"/>
  <c r="AI7" i="6"/>
  <c r="AI6" i="10"/>
  <c r="T83" i="10" l="1"/>
  <c r="T81" i="10"/>
  <c r="U78" i="10" s="1"/>
  <c r="AH97" i="10"/>
  <c r="AI94" i="10" s="1"/>
  <c r="AI7" i="10"/>
  <c r="AI5" i="6"/>
  <c r="AI5" i="10" s="1"/>
  <c r="AI8" i="6"/>
  <c r="AI8" i="10" s="1"/>
  <c r="AJ6" i="6"/>
  <c r="U83" i="10" l="1"/>
  <c r="U81" i="10"/>
  <c r="V78" i="10" s="1"/>
  <c r="AI97" i="10"/>
  <c r="AJ94" i="10" s="1"/>
  <c r="AJ7" i="6"/>
  <c r="AJ6" i="10"/>
  <c r="V83" i="10" l="1"/>
  <c r="V81" i="10"/>
  <c r="W78" i="10" s="1"/>
  <c r="AJ97" i="10"/>
  <c r="AK94" i="10" s="1"/>
  <c r="AJ7" i="10"/>
  <c r="AJ5" i="6"/>
  <c r="AJ5" i="10" s="1"/>
  <c r="AJ8" i="6"/>
  <c r="AJ8" i="10" s="1"/>
  <c r="AK6" i="6"/>
  <c r="W83" i="10" l="1"/>
  <c r="W81" i="10"/>
  <c r="X78" i="10" s="1"/>
  <c r="AK97" i="10"/>
  <c r="AL94" i="10" s="1"/>
  <c r="AK7" i="6"/>
  <c r="AK6" i="10"/>
  <c r="X83" i="10" l="1"/>
  <c r="X81" i="10"/>
  <c r="Y78" i="10" s="1"/>
  <c r="AL97" i="10"/>
  <c r="AM94" i="10" s="1"/>
  <c r="AK7" i="10"/>
  <c r="AK5" i="6"/>
  <c r="AK5" i="10" s="1"/>
  <c r="AK8" i="6"/>
  <c r="AK8" i="10" s="1"/>
  <c r="AL6" i="6"/>
  <c r="Y83" i="10" l="1"/>
  <c r="Y81" i="10"/>
  <c r="Z78" i="10" s="1"/>
  <c r="AM97" i="10"/>
  <c r="AN94" i="10" s="1"/>
  <c r="AL7" i="6"/>
  <c r="AL6" i="10"/>
  <c r="Z83" i="10" l="1"/>
  <c r="Z81" i="10"/>
  <c r="AA78" i="10" s="1"/>
  <c r="AN97" i="10"/>
  <c r="AO94" i="10" s="1"/>
  <c r="AL7" i="10"/>
  <c r="AL5" i="6"/>
  <c r="AL5" i="10" s="1"/>
  <c r="AL8" i="6"/>
  <c r="AL8" i="10" s="1"/>
  <c r="AM6" i="6"/>
  <c r="AA83" i="10" l="1"/>
  <c r="AA81" i="10"/>
  <c r="AB78" i="10" s="1"/>
  <c r="AO97" i="10"/>
  <c r="AP94" i="10" s="1"/>
  <c r="AM7" i="6"/>
  <c r="AM7" i="10" s="1"/>
  <c r="AM6" i="10"/>
  <c r="AB83" i="10" l="1"/>
  <c r="AB81" i="10"/>
  <c r="AC78" i="10" s="1"/>
  <c r="AP97" i="10"/>
  <c r="AQ94" i="10" s="1"/>
  <c r="AN6" i="6"/>
  <c r="AN7" i="6" s="1"/>
  <c r="AN7" i="10" s="1"/>
  <c r="AM8" i="6"/>
  <c r="AM8" i="10" s="1"/>
  <c r="AM5" i="6"/>
  <c r="AM5" i="10" s="1"/>
  <c r="AC83" i="10" l="1"/>
  <c r="AC81" i="10"/>
  <c r="AD78" i="10" s="1"/>
  <c r="AQ97" i="10"/>
  <c r="AR94" i="10" s="1"/>
  <c r="AN6" i="10"/>
  <c r="AO6" i="6"/>
  <c r="AO6" i="10" s="1"/>
  <c r="AN8" i="6"/>
  <c r="AN8" i="10" s="1"/>
  <c r="AN5" i="6"/>
  <c r="AN5" i="10" s="1"/>
  <c r="AD83" i="10" l="1"/>
  <c r="AD81" i="10"/>
  <c r="AE78" i="10" s="1"/>
  <c r="AR97" i="10"/>
  <c r="AS94" i="10" s="1"/>
  <c r="AO7" i="6"/>
  <c r="AO7" i="10" s="1"/>
  <c r="AE83" i="10" l="1"/>
  <c r="AE81" i="10"/>
  <c r="AF78" i="10" s="1"/>
  <c r="AS97" i="10"/>
  <c r="AT94" i="10" s="1"/>
  <c r="AP6" i="6"/>
  <c r="AP7" i="6" s="1"/>
  <c r="AP7" i="10" s="1"/>
  <c r="AO5" i="6"/>
  <c r="AO5" i="10" s="1"/>
  <c r="AO8" i="6"/>
  <c r="AO8" i="10" s="1"/>
  <c r="AF83" i="10" l="1"/>
  <c r="AF81" i="10"/>
  <c r="AG78" i="10" s="1"/>
  <c r="AT97" i="10"/>
  <c r="AU94" i="10" s="1"/>
  <c r="AP6" i="10"/>
  <c r="AP8" i="6"/>
  <c r="AP8" i="10" s="1"/>
  <c r="AP5" i="6"/>
  <c r="AP5" i="10" s="1"/>
  <c r="AQ6" i="6"/>
  <c r="AQ7" i="6" s="1"/>
  <c r="AQ7" i="10" s="1"/>
  <c r="AG83" i="10" l="1"/>
  <c r="AG81" i="10"/>
  <c r="AH78" i="10" s="1"/>
  <c r="AU97" i="10"/>
  <c r="AV94" i="10" s="1"/>
  <c r="AQ5" i="6"/>
  <c r="AQ5" i="10" s="1"/>
  <c r="AQ6" i="10"/>
  <c r="AQ8" i="6"/>
  <c r="AQ8" i="10" s="1"/>
  <c r="AR6" i="6"/>
  <c r="AR6" i="10" s="1"/>
  <c r="AH83" i="10" l="1"/>
  <c r="AH81" i="10"/>
  <c r="AI78" i="10" s="1"/>
  <c r="AV97" i="10"/>
  <c r="AW94" i="10" s="1"/>
  <c r="AR7" i="6"/>
  <c r="AR8" i="6" s="1"/>
  <c r="AR8" i="10" s="1"/>
  <c r="AI83" i="10" l="1"/>
  <c r="AI81" i="10"/>
  <c r="AJ78" i="10" s="1"/>
  <c r="AW97" i="10"/>
  <c r="AR7" i="10"/>
  <c r="AS6" i="6"/>
  <c r="AS6" i="10" s="1"/>
  <c r="AR5" i="6"/>
  <c r="AR5" i="10" s="1"/>
  <c r="AJ83" i="10" l="1"/>
  <c r="AJ81" i="10"/>
  <c r="AK78" i="10" s="1"/>
  <c r="AS7" i="6"/>
  <c r="AT6" i="6" s="1"/>
  <c r="AK83" i="10" l="1"/>
  <c r="AK81" i="10"/>
  <c r="AL78" i="10" s="1"/>
  <c r="AS7" i="10"/>
  <c r="AS8" i="6"/>
  <c r="AS8" i="10" s="1"/>
  <c r="AS5" i="6"/>
  <c r="AS5" i="10" s="1"/>
  <c r="AT7" i="6"/>
  <c r="AT6" i="10"/>
  <c r="AL83" i="10" l="1"/>
  <c r="AL81" i="10"/>
  <c r="AM78" i="10" s="1"/>
  <c r="AT7" i="10"/>
  <c r="AT8" i="6"/>
  <c r="AT8" i="10" s="1"/>
  <c r="AT5" i="6"/>
  <c r="AT5" i="10" s="1"/>
  <c r="AU6" i="6"/>
  <c r="AM83" i="10" l="1"/>
  <c r="AM81" i="10"/>
  <c r="AN78" i="10" s="1"/>
  <c r="AU7" i="6"/>
  <c r="AU6" i="10"/>
  <c r="AN83" i="10" l="1"/>
  <c r="AN81" i="10"/>
  <c r="AO78" i="10" s="1"/>
  <c r="AU7" i="10"/>
  <c r="AV6" i="6"/>
  <c r="AU8" i="6"/>
  <c r="AU8" i="10" s="1"/>
  <c r="AU5" i="6"/>
  <c r="AU5" i="10" s="1"/>
  <c r="AO83" i="10" l="1"/>
  <c r="AO81" i="10"/>
  <c r="AP78" i="10" s="1"/>
  <c r="AV7" i="6"/>
  <c r="AV6" i="10"/>
  <c r="AP83" i="10" l="1"/>
  <c r="AP81" i="10"/>
  <c r="AQ78" i="10" s="1"/>
  <c r="AV7" i="10"/>
  <c r="AW6" i="6"/>
  <c r="AV8" i="6"/>
  <c r="AV8" i="10" s="1"/>
  <c r="AV5" i="6"/>
  <c r="AV5" i="10" s="1"/>
  <c r="AQ83" i="10" l="1"/>
  <c r="AQ81" i="10"/>
  <c r="AR78" i="10" s="1"/>
  <c r="AW7" i="6"/>
  <c r="AW6" i="10"/>
  <c r="AR83" i="10" l="1"/>
  <c r="AR81" i="10"/>
  <c r="AS78" i="10" s="1"/>
  <c r="AW7" i="10"/>
  <c r="AW8" i="6"/>
  <c r="AW8" i="10" s="1"/>
  <c r="AW5" i="6"/>
  <c r="AW5" i="10" s="1"/>
  <c r="AS83" i="10" l="1"/>
  <c r="AS81" i="10"/>
  <c r="AT78" i="10" s="1"/>
  <c r="AT83" i="10" l="1"/>
  <c r="AT81" i="10"/>
  <c r="AU78" i="10" s="1"/>
  <c r="AU83" i="10" l="1"/>
  <c r="AU81" i="10"/>
  <c r="AV78" i="10" s="1"/>
  <c r="AV83" i="10" l="1"/>
  <c r="AV81" i="10"/>
  <c r="AW78" i="10" s="1"/>
  <c r="AW83" i="10" l="1"/>
  <c r="AW81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<sst xmlns="http://schemas.openxmlformats.org/spreadsheetml/2006/main" count="140" uniqueCount="103">
  <si>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</si>
  <si>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</si>
  <si>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</si>
  <si>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</si>
  <si>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</si>
  <si>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</si>
  <si>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</si>
  <si>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</si>
  <si>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</si>
  <si>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</si>
  <si>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</si>
  <si>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</si>
  <si>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</si>
  <si>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</si>
  <si>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</si>
  <si>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</si>
  <si>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</si>
  <si>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</si>
  <si>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</si>
  <si>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</si>
  <si>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</si>
  <si>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</si>
  <si>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</si>
  <si>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</si>
  <si>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</si>
  <si>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</si>
  <si>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</si>
  <si>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</si>
  <si>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</si>
  <si>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</si>
  <si>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</si>
  <si>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</si>
  <si>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</si>
  <si>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</si>
  <si>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</si>
  <si>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</si>
  <si>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</si>
  <si>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</si>
  <si>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</si>
  <si>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</si>
  <si>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</si>
  <si>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</si>
  <si>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</si>
  <si>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</si>
  <si>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</si>
  <si>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</si>
  <si>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</si>
  <si>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</si>
  <si>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</si>
  <si>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</si>
  <si>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</si>
  <si>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</si>
  <si>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</si>
  <si>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</si>
  <si>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</si>
  <si>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</si>
  <si>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</si>
  <si>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</si>
  <si>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</si>
  <si>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</si>
  <si>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</si>
  <si>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</si>
  <si>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</si>
  <si>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</si>
  <si>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</si>
  <si>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</si>
  <si>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</si>
  <si>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</si>
  <si>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</si>
  <si>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</si>
  <si>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</si>
  <si>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</si>
  <si>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</si>
  <si>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</si>
  <si>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</si>
  <si>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</si>
  <si>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</si>
  <si>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</si>
  <si>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</si>
  <si>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</si>
  <si>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</si>
  <si>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</si>
  <si>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SumProduct Pty Limited</t>
  </si>
  <si>
    <t>Simple example demonstrating how to depreciate existing aggregated capital expenditure.</t>
  </si>
  <si>
    <t>Longhand Method</t>
  </si>
  <si>
    <t>Existing Capex</t>
  </si>
  <si>
    <t>Opening Net Book Value</t>
  </si>
  <si>
    <t>Spend Profile</t>
  </si>
  <si>
    <t>Assumed Growth in Existing Capex</t>
  </si>
  <si>
    <t>Depreciation Profile</t>
  </si>
  <si>
    <t>Final Period</t>
  </si>
  <si>
    <t>Example Capex</t>
  </si>
  <si>
    <t>Illustrative Calculation (Using Example Annual Capex)</t>
  </si>
  <si>
    <t>Total Depreciation</t>
  </si>
  <si>
    <t>Depreciation Grid</t>
  </si>
  <si>
    <t>Control Account</t>
  </si>
  <si>
    <t>Additions</t>
  </si>
  <si>
    <t>Depreciaton</t>
  </si>
  <si>
    <t>Closing Net Book Value</t>
  </si>
  <si>
    <t>Shorthand Method</t>
  </si>
  <si>
    <t>Multiplied Profile</t>
  </si>
  <si>
    <t>Unused</t>
  </si>
  <si>
    <t>Depreciating Existing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</si>
</sst>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_(#,##0_);[Red]\(#,##0\);_(\-_);"/>
    <numFmt numFmtId="168" formatCode="_(&quot;$&quot;#,##0.0_);\(&quot;$&quot;#,##0.0\);_(&quot;-&quot;_)"/>
    <numFmt numFmtId="169" formatCode="_(#,##0.0_);\(#,##0.0\);_(&quot;-&quot;_)"/>
    <numFmt numFmtId="170" formatCode="&quot;Row &quot;###0"/>
    <numFmt numFmtId="171" formatCode="#,##0."/>
    <numFmt numFmtId="172" formatCode="_(#,##0_);\(#,##0\);_(\-_)"/>
    <numFmt numFmtId="173" formatCode="_(#,##0.00_);\(#,##0.00\);_(\-_._0_0_)"/>
    <numFmt numFmtId="174" formatCode="&quot;$&quot;* _(#,##0.00_);&quot;$&quot;* \(#,##0.00\);&quot;$&quot;* _(\-_._0_0_)"/>
    <numFmt numFmtId="175" formatCode="&quot;$&quot;* _(#,##0_);&quot;$&quot;* \(#,##0\);&quot;$&quot;* _(\-_)"/>
    <numFmt numFmtId="176" formatCode="[$-C09]dd\ mmm\ yy;@"/>
    <numFmt numFmtId="177" formatCode="mmm\ yy"/>
    <numFmt numFmtId="178" formatCode="[$-C09]d\ mmm\ yy;@"/>
    <numFmt numFmtId="179" formatCode="&quot;Q&quot;#,##0"/>
    <numFmt numFmtId="180" formatCode="#,##0%;;"/>
    <numFmt numFmtId="181" formatCode="0;;"/>
    <numFmt numFmtId="182" formatCode="0.00%;;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8" fontId="23" fillId="0" borderId="0" applyFill="0" applyBorder="0" applyProtection="0">
      <alignment horizontal="center"/>
    </xf>
    <xf numFmtId="177" fontId="24" fillId="0" borderId="0" applyFill="0" applyBorder="0" applyProtection="0">
      <alignment horizontal="center"/>
    </xf>
    <xf numFmtId="2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7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7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8" fontId="8" fillId="0" borderId="0" applyFill="0" applyBorder="0">
      <alignment horizontal="right" vertical="center"/>
    </xf>
    <xf numFmtId="169" fontId="8" fillId="0" borderId="0" applyFill="0" applyBorder="0">
      <alignment horizontal="right" vertical="center"/>
    </xf>
    <xf numFmtId="170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1" fontId="16" fillId="3" borderId="1"/>
  </cellStyleXfs>
  <cellXfs count="8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8" fillId="0" borderId="3" xfId="13">
      <alignment horizontal="center"/>
    </xf>
    <xf numFmtId="166" fontId="28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8" fillId="0" borderId="3" xfId="13" applyAlignment="1"/>
    <xf numFmtId="2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0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41" fontId="0" fillId="0" borderId="0" xfId="2" applyFont="1"/>
    <xf numFmtId="167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3" fillId="0" borderId="0" xfId="16">
      <alignment horizontal="center"/>
    </xf>
    <xf numFmtId="177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171" fontId="16" fillId="3" borderId="1" xfId="41"/>
    <xf numFmtId="172" fontId="0" fillId="0" borderId="0" xfId="2" applyNumberFormat="1" applyFont="1"/>
    <xf numFmtId="173" fontId="0" fillId="0" borderId="0" xfId="1" applyNumberFormat="1" applyFont="1"/>
    <xf numFmtId="174" fontId="0" fillId="0" borderId="0" xfId="3" applyNumberFormat="1" applyFont="1"/>
    <xf numFmtId="175" fontId="0" fillId="0" borderId="0" xfId="4" applyNumberFormat="1" applyFont="1"/>
    <xf numFmtId="176" fontId="23" fillId="0" borderId="0" xfId="16" applyNumberFormat="1">
      <alignment horizontal="center"/>
    </xf>
    <xf numFmtId="176" fontId="28" fillId="0" borderId="3" xfId="13" applyNumberFormat="1">
      <alignment horizontal="center"/>
    </xf>
    <xf numFmtId="41" fontId="26" fillId="0" borderId="3" xfId="2" applyFont="1" applyBorder="1"/>
    <xf numFmtId="0" fontId="27" fillId="0" borderId="0" xfId="8">
      <alignment horizontal="left"/>
      <protection locked="0"/>
    </xf>
    <xf numFmtId="0" fontId="0" fillId="0" borderId="0" xfId="0"/>
    <xf numFmtId="41" fontId="28" fillId="0" borderId="3" xfId="13" applyNumberFormat="1" applyAlignment="1"/>
    <xf numFmtId="179" fontId="0" fillId="0" borderId="0" xfId="2" applyNumberFormat="1" applyFont="1"/>
    <xf numFmtId="167" fontId="25" fillId="4" borderId="4" xfId="26" applyFont="1" applyFill="1" applyBorder="1" applyProtection="1">
      <protection locked="0"/>
    </xf>
    <xf numFmtId="9" fontId="25" fillId="4" borderId="4" xfId="5" applyFont="1" applyFill="1" applyBorder="1" applyAlignment="1" applyProtection="1">
      <alignment horizontal="center"/>
      <protection locked="0"/>
    </xf>
    <xf numFmtId="9" fontId="28" fillId="0" borderId="3" xfId="13" applyNumberFormat="1" applyAlignment="1">
      <alignment horizontal="center"/>
    </xf>
    <xf numFmtId="2" fontId="9" fillId="5" borderId="4" xfId="18" applyAlignment="1">
      <alignment horizontal="center"/>
    </xf>
    <xf numFmtId="180" fontId="25" fillId="4" borderId="4" xfId="5" applyNumberFormat="1" applyFont="1" applyFill="1" applyBorder="1" applyAlignment="1" applyProtection="1">
      <alignment horizontal="center"/>
      <protection locked="0"/>
    </xf>
    <xf numFmtId="180" fontId="28" fillId="0" borderId="3" xfId="13" applyNumberFormat="1" applyAlignment="1">
      <alignment horizontal="center"/>
    </xf>
    <xf numFmtId="181" fontId="0" fillId="0" borderId="0" xfId="0" applyNumberFormat="1"/>
    <xf numFmtId="179" fontId="0" fillId="0" borderId="0" xfId="2" applyNumberFormat="1" applyFont="1" applyAlignment="1">
      <alignment horizontal="center"/>
    </xf>
    <xf numFmtId="179" fontId="28" fillId="0" borderId="3" xfId="13" applyNumberFormat="1" applyAlignment="1">
      <alignment horizontal="center"/>
    </xf>
    <xf numFmtId="167" fontId="28" fillId="0" borderId="3" xfId="13" applyNumberFormat="1" applyAlignment="1"/>
    <xf numFmtId="167" fontId="0" fillId="0" borderId="0" xfId="0" applyNumberFormat="1"/>
    <xf numFmtId="167" fontId="24" fillId="0" borderId="7" xfId="26" applyFont="1" applyBorder="1"/>
    <xf numFmtId="0" fontId="24" fillId="0" borderId="0" xfId="0" applyFont="1"/>
    <xf numFmtId="182" fontId="33" fillId="0" borderId="0" xfId="5" applyNumberFormat="1" applyFont="1" applyAlignment="1">
      <alignment horizontal="right"/>
    </xf>
    <xf numFmtId="167" fontId="28" fillId="0" borderId="3" xfId="26" applyFont="1" applyBorder="1" applyAlignment="1"/>
    <xf numFmtId="9" fontId="28" fillId="0" borderId="3" xfId="5" applyFont="1" applyBorder="1" applyAlignment="1">
      <alignment horizontal="center"/>
    </xf>
    <xf numFmtId="182" fontId="28" fillId="0" borderId="3" xfId="5" applyNumberFormat="1" applyFont="1" applyBorder="1" applyAlignment="1">
      <alignment horizontal="center"/>
    </xf>
    <xf numFmtId="182" fontId="23" fillId="0" borderId="0" xfId="5" applyNumberFormat="1" applyFont="1" applyAlignment="1">
      <alignment horizontal="right"/>
    </xf>
    <xf numFmtId="182" fontId="23" fillId="0" borderId="0" xfId="5" applyNumberFormat="1" applyFont="1" applyAlignment="1">
      <alignment horizont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8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74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5 - SP Depreciating Existing Capex Example.xlsx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23.25" customHeight="1" x14ac:dyDescent="0.2">
      <c r="C17" s="75" t="s">
        <v>83</v>
      </c>
      <c r="D17" s="75"/>
      <c r="E17" s="75"/>
      <c r="F17" s="75"/>
      <c r="G17" s="75"/>
      <c r="H17" s="75"/>
      <c r="I17" s="75"/>
      <c r="J17" s="75"/>
    </row>
    <row r="18" spans="3:10" ht="12.75" x14ac:dyDescent="0.2">
      <c r="C18" s="75"/>
      <c r="D18" s="75"/>
      <c r="E18" s="75"/>
      <c r="F18" s="75"/>
      <c r="G18" s="75"/>
      <c r="H18" s="75"/>
      <c r="I18" s="75"/>
      <c r="J18" s="75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76" t="s">
        <v>22</v>
      </c>
      <c r="H21" s="76"/>
      <c r="I21" s="76"/>
      <c r="J21" s="7"/>
    </row>
    <row r="22" spans="3:10" ht="12.75" x14ac:dyDescent="0.2">
      <c r="C22" s="10" t="s">
        <v>23</v>
      </c>
      <c r="D22" s="9"/>
      <c r="E22" s="7"/>
      <c r="F22" s="7"/>
      <c r="G22" s="76" t="s">
        <v>24</v>
      </c>
      <c r="H22" s="76"/>
      <c r="I22" s="76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5 - SP Depreciating Existing Capex Example.xlsx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3">
        <v>1</v>
      </c>
      <c r="C7" s="43" t="s">
        <v>25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74" t="s">
        <v>26</v>
      </c>
    </row>
    <row r="10" spans="1:12" x14ac:dyDescent="0.2">
      <c r="F10" s="74" t="s">
        <v>27</v>
      </c>
    </row>
    <row r="11" spans="1:12" x14ac:dyDescent="0.2">
      <c r="F11" s="74" t="s">
        <v>0</v>
      </c>
    </row>
    <row r="12" spans="1:12" x14ac:dyDescent="0.2">
      <c r="F12" s="74" t="s">
        <v>102</v>
      </c>
    </row>
    <row r="13" spans="1:12" x14ac:dyDescent="0.2">
      <c r="F13" s="74" t="s">
        <v>70</v>
      </c>
    </row>
    <row r="14" spans="1:12" x14ac:dyDescent="0.2">
      <c r="F14" s="74" t="s">
        <v>66</v>
      </c>
    </row>
    <row r="15" spans="1:12" x14ac:dyDescent="0.2">
      <c r="F15" s="51"/>
    </row>
    <row r="16" spans="1:12" x14ac:dyDescent="0.2">
      <c r="F16" s="51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2137ECE-7995-445F-967A-2929C7D93ABA}"/>
    <hyperlink ref="F10" location="HL_3" display="Style Guide" xr:uid="{034BA1F3-FEA3-4D00-A587-80BADC835C51}"/>
    <hyperlink ref="F11" location="HL_4" display="Model Parameters" xr:uid="{1225170D-5076-4309-B959-445486D8C0AD}"/>
    <hyperlink ref="F12" location="HL_5" display="Depreciating Existing Capex" xr:uid="{71E6495F-EE3E-4473-9B21-2E666706251C}"/>
    <hyperlink ref="F13" location="HL_6" display="Timing" xr:uid="{04EE26AC-4BDC-4051-B824-347FE47A408E}"/>
    <hyperlink ref="F14" location="HL_7" display="Error Checks" xr:uid="{03B4326F-3116-4A5D-835F-7441964EC4D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5 - SP Depreciating Existing Capex Example.xlsx</v>
      </c>
    </row>
    <row r="3" spans="1:13" x14ac:dyDescent="0.2">
      <c r="A3" s="76" t="s">
        <v>1</v>
      </c>
      <c r="B3" s="76"/>
      <c r="C3" s="76"/>
      <c r="D3" s="76"/>
      <c r="E3" s="76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3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8" t="s">
        <v>29</v>
      </c>
      <c r="D8" s="78"/>
      <c r="E8" s="78"/>
      <c r="F8" s="78"/>
      <c r="G8" s="78"/>
      <c r="H8" s="13"/>
      <c r="I8" s="13" t="s">
        <v>30</v>
      </c>
      <c r="J8" s="13"/>
      <c r="K8" s="13" t="s">
        <v>31</v>
      </c>
    </row>
    <row r="9" spans="1:13" outlineLevel="1" x14ac:dyDescent="0.2">
      <c r="C9" s="77"/>
      <c r="D9" s="77"/>
      <c r="E9" s="77"/>
      <c r="F9" s="77"/>
      <c r="G9" s="77"/>
      <c r="K9" s="17"/>
    </row>
    <row r="10" spans="1:13" ht="20.25" outlineLevel="1" x14ac:dyDescent="0.3">
      <c r="C10" s="77" t="s">
        <v>32</v>
      </c>
      <c r="D10" s="77"/>
      <c r="E10" s="77"/>
      <c r="F10" s="77"/>
      <c r="G10" s="77"/>
      <c r="I10" s="14" t="str">
        <f>C10</f>
        <v>Sheet Title</v>
      </c>
      <c r="K10" s="15" t="s">
        <v>32</v>
      </c>
    </row>
    <row r="11" spans="1:13" ht="18" outlineLevel="1" x14ac:dyDescent="0.25">
      <c r="C11" s="77" t="s">
        <v>5</v>
      </c>
      <c r="D11" s="77"/>
      <c r="E11" s="77"/>
      <c r="F11" s="77"/>
      <c r="G11" s="77"/>
      <c r="I11" s="16" t="str">
        <f>C11</f>
        <v>Model Name</v>
      </c>
      <c r="K11" s="15" t="s">
        <v>5</v>
      </c>
    </row>
    <row r="12" spans="1:13" outlineLevel="1" x14ac:dyDescent="0.2">
      <c r="C12" s="77"/>
      <c r="D12" s="77"/>
      <c r="E12" s="77"/>
      <c r="F12" s="77"/>
      <c r="G12" s="77"/>
      <c r="K12" s="17"/>
    </row>
    <row r="13" spans="1:13" ht="16.5" outlineLevel="1" thickBot="1" x14ac:dyDescent="0.3">
      <c r="C13" s="77" t="s">
        <v>33</v>
      </c>
      <c r="D13" s="77"/>
      <c r="E13" s="77"/>
      <c r="F13" s="77"/>
      <c r="G13" s="77"/>
      <c r="I13" s="42" t="str">
        <f>C13</f>
        <v>Header 1</v>
      </c>
      <c r="K13" s="15" t="s">
        <v>33</v>
      </c>
    </row>
    <row r="14" spans="1:13" ht="17.25" outlineLevel="1" thickTop="1" x14ac:dyDescent="0.25">
      <c r="C14" s="77" t="s">
        <v>34</v>
      </c>
      <c r="D14" s="77"/>
      <c r="E14" s="77"/>
      <c r="F14" s="77"/>
      <c r="G14" s="77"/>
      <c r="I14" s="3" t="str">
        <f>C14</f>
        <v>Header 2</v>
      </c>
      <c r="K14" s="15" t="s">
        <v>34</v>
      </c>
    </row>
    <row r="15" spans="1:13" ht="15" outlineLevel="1" x14ac:dyDescent="0.25">
      <c r="C15" s="77" t="s">
        <v>35</v>
      </c>
      <c r="D15" s="77"/>
      <c r="E15" s="77"/>
      <c r="F15" s="77"/>
      <c r="G15" s="77"/>
      <c r="I15" s="4" t="str">
        <f>C15</f>
        <v>Header 3</v>
      </c>
      <c r="K15" s="15" t="s">
        <v>35</v>
      </c>
    </row>
    <row r="16" spans="1:13" ht="15" outlineLevel="1" x14ac:dyDescent="0.25">
      <c r="C16" s="77" t="s">
        <v>36</v>
      </c>
      <c r="D16" s="77"/>
      <c r="E16" s="77"/>
      <c r="F16" s="77"/>
      <c r="G16" s="77"/>
      <c r="I16" s="18" t="str">
        <f>C16</f>
        <v>Header 4</v>
      </c>
      <c r="K16" s="15" t="s">
        <v>36</v>
      </c>
    </row>
    <row r="17" spans="2:14" outlineLevel="1" x14ac:dyDescent="0.2">
      <c r="C17" s="77"/>
      <c r="D17" s="77"/>
      <c r="E17" s="77"/>
      <c r="F17" s="77"/>
      <c r="G17" s="77"/>
      <c r="K17" s="17"/>
    </row>
    <row r="18" spans="2:14" ht="15" outlineLevel="1" x14ac:dyDescent="0.25">
      <c r="C18" s="77" t="s">
        <v>37</v>
      </c>
      <c r="D18" s="77"/>
      <c r="E18" s="77"/>
      <c r="F18" s="77"/>
      <c r="G18" s="77"/>
      <c r="I18" s="19" t="str">
        <f>C18</f>
        <v>Notes</v>
      </c>
      <c r="K18" s="15" t="s">
        <v>37</v>
      </c>
    </row>
    <row r="19" spans="2:14" outlineLevel="1" x14ac:dyDescent="0.2">
      <c r="C19" s="77"/>
      <c r="D19" s="77"/>
      <c r="E19" s="77"/>
      <c r="F19" s="77"/>
      <c r="G19" s="77"/>
      <c r="K19" s="17"/>
      <c r="N19" s="19"/>
    </row>
    <row r="20" spans="2:14" ht="15" outlineLevel="1" x14ac:dyDescent="0.25">
      <c r="C20" s="77" t="s">
        <v>38</v>
      </c>
      <c r="D20" s="77"/>
      <c r="E20" s="77"/>
      <c r="F20" s="77"/>
      <c r="G20" s="77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3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8" t="s">
        <v>29</v>
      </c>
      <c r="D25" s="78"/>
      <c r="E25" s="78"/>
      <c r="F25" s="78"/>
      <c r="G25" s="78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77"/>
      <c r="D26" s="77"/>
      <c r="E26" s="77"/>
      <c r="F26" s="77"/>
      <c r="G26" s="77"/>
      <c r="K26" s="15"/>
    </row>
    <row r="27" spans="2:14" ht="15" outlineLevel="1" x14ac:dyDescent="0.25">
      <c r="C27" s="77" t="s">
        <v>40</v>
      </c>
      <c r="D27" s="77"/>
      <c r="E27" s="77"/>
      <c r="F27" s="77"/>
      <c r="G27" s="77"/>
      <c r="I27" s="20" t="s">
        <v>40</v>
      </c>
      <c r="K27" s="21" t="str">
        <f>C27</f>
        <v>Assumption</v>
      </c>
    </row>
    <row r="28" spans="2:14" ht="15" outlineLevel="1" x14ac:dyDescent="0.25">
      <c r="C28" s="77"/>
      <c r="D28" s="77"/>
      <c r="E28" s="77"/>
      <c r="F28" s="77"/>
      <c r="G28" s="77"/>
      <c r="K28" s="21"/>
    </row>
    <row r="29" spans="2:14" ht="15" outlineLevel="1" x14ac:dyDescent="0.25">
      <c r="C29" s="77" t="s">
        <v>41</v>
      </c>
      <c r="D29" s="77"/>
      <c r="E29" s="77"/>
      <c r="F29" s="77"/>
      <c r="G29" s="77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77"/>
      <c r="D30" s="77"/>
      <c r="E30" s="77"/>
      <c r="F30" s="77"/>
      <c r="G30" s="77"/>
      <c r="K30" s="21"/>
    </row>
    <row r="31" spans="2:14" ht="15" outlineLevel="1" x14ac:dyDescent="0.25">
      <c r="C31" s="77" t="s">
        <v>42</v>
      </c>
      <c r="D31" s="77"/>
      <c r="E31" s="77"/>
      <c r="F31" s="77"/>
      <c r="G31" s="77"/>
      <c r="I31" s="23"/>
      <c r="K31" s="21" t="str">
        <f>C31</f>
        <v>Empty</v>
      </c>
    </row>
    <row r="32" spans="2:14" ht="15" outlineLevel="1" x14ac:dyDescent="0.25">
      <c r="C32" s="77"/>
      <c r="D32" s="77"/>
      <c r="E32" s="77"/>
      <c r="F32" s="77"/>
      <c r="G32" s="77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77" t="s">
        <v>44</v>
      </c>
      <c r="D35" s="77"/>
      <c r="E35" s="77"/>
      <c r="F35" s="77"/>
      <c r="G35" s="77"/>
      <c r="I35" s="11" t="s">
        <v>44</v>
      </c>
      <c r="K35" s="21" t="str">
        <f>C35</f>
        <v>Hyperlink</v>
      </c>
    </row>
    <row r="36" spans="3:11" ht="15" outlineLevel="1" x14ac:dyDescent="0.25">
      <c r="C36" s="77"/>
      <c r="D36" s="77"/>
      <c r="E36" s="77"/>
      <c r="F36" s="77"/>
      <c r="G36" s="77"/>
      <c r="K36" s="21"/>
    </row>
    <row r="37" spans="3:11" ht="15" outlineLevel="1" x14ac:dyDescent="0.25">
      <c r="C37" s="77" t="s">
        <v>45</v>
      </c>
      <c r="D37" s="77"/>
      <c r="E37" s="77"/>
      <c r="F37" s="77"/>
      <c r="G37" s="77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77"/>
      <c r="D38" s="77"/>
      <c r="E38" s="77"/>
      <c r="F38" s="77"/>
      <c r="G38" s="77"/>
      <c r="K38" s="21"/>
    </row>
    <row r="39" spans="3:11" ht="15" outlineLevel="1" x14ac:dyDescent="0.25">
      <c r="C39" s="77" t="s">
        <v>46</v>
      </c>
      <c r="D39" s="77"/>
      <c r="E39" s="77"/>
      <c r="F39" s="77"/>
      <c r="G39" s="77"/>
      <c r="I39" s="26">
        <v>77</v>
      </c>
      <c r="K39" s="21" t="s">
        <v>47</v>
      </c>
    </row>
    <row r="40" spans="3:11" ht="15" outlineLevel="1" x14ac:dyDescent="0.25">
      <c r="C40" s="77"/>
      <c r="D40" s="77"/>
      <c r="E40" s="77"/>
      <c r="F40" s="77"/>
      <c r="G40" s="77"/>
      <c r="K40" s="21"/>
    </row>
    <row r="41" spans="3:11" ht="15" outlineLevel="1" x14ac:dyDescent="0.25">
      <c r="C41" s="77" t="s">
        <v>48</v>
      </c>
      <c r="D41" s="77"/>
      <c r="E41" s="77"/>
      <c r="F41" s="77"/>
      <c r="G41" s="77"/>
      <c r="I41" s="27">
        <f>I39</f>
        <v>77</v>
      </c>
      <c r="K41" s="21" t="str">
        <f>C41</f>
        <v>Line Total</v>
      </c>
    </row>
    <row r="42" spans="3:11" ht="15" outlineLevel="1" x14ac:dyDescent="0.25">
      <c r="C42" s="77"/>
      <c r="D42" s="77"/>
      <c r="E42" s="77"/>
      <c r="F42" s="77"/>
      <c r="G42" s="77"/>
      <c r="K42" s="21"/>
    </row>
    <row r="43" spans="3:11" ht="15" outlineLevel="1" x14ac:dyDescent="0.25">
      <c r="C43" s="77" t="s">
        <v>49</v>
      </c>
      <c r="D43" s="77"/>
      <c r="E43" s="77"/>
      <c r="F43" s="77"/>
      <c r="G43" s="77"/>
      <c r="I43" s="28">
        <v>365</v>
      </c>
      <c r="K43" s="21" t="str">
        <f>C43</f>
        <v>Parameter</v>
      </c>
    </row>
    <row r="44" spans="3:11" ht="15" outlineLevel="1" x14ac:dyDescent="0.25">
      <c r="C44" s="77"/>
      <c r="D44" s="77"/>
      <c r="E44" s="77"/>
      <c r="F44" s="77"/>
      <c r="G44" s="77"/>
      <c r="K44" s="21"/>
    </row>
    <row r="45" spans="3:11" ht="15" outlineLevel="1" x14ac:dyDescent="0.25">
      <c r="C45" s="77" t="s">
        <v>50</v>
      </c>
      <c r="D45" s="77"/>
      <c r="E45" s="77"/>
      <c r="F45" s="77"/>
      <c r="G45" s="77"/>
      <c r="I45" s="29" t="s">
        <v>51</v>
      </c>
      <c r="K45" s="21" t="str">
        <f>C45</f>
        <v>Range Name Description</v>
      </c>
    </row>
    <row r="46" spans="3:11" ht="15" outlineLevel="1" x14ac:dyDescent="0.25">
      <c r="C46" s="77"/>
      <c r="D46" s="77"/>
      <c r="E46" s="77"/>
      <c r="F46" s="77"/>
      <c r="G46" s="77"/>
      <c r="K46" s="21"/>
    </row>
    <row r="47" spans="3:11" ht="15" outlineLevel="1" x14ac:dyDescent="0.25">
      <c r="C47" s="77" t="s">
        <v>52</v>
      </c>
      <c r="D47" s="77"/>
      <c r="E47" s="77"/>
      <c r="F47" s="77"/>
      <c r="G47" s="77"/>
      <c r="I47" s="30">
        <f>ROW(C47)</f>
        <v>47</v>
      </c>
      <c r="K47" s="21" t="s">
        <v>53</v>
      </c>
    </row>
    <row r="48" spans="3:11" ht="15" outlineLevel="1" x14ac:dyDescent="0.25">
      <c r="C48" s="77"/>
      <c r="D48" s="77"/>
      <c r="E48" s="77"/>
      <c r="F48" s="77"/>
      <c r="G48" s="77"/>
      <c r="K48" s="21"/>
    </row>
    <row r="49" spans="2:13" ht="15" outlineLevel="1" x14ac:dyDescent="0.25">
      <c r="C49" s="77" t="s">
        <v>54</v>
      </c>
      <c r="D49" s="77"/>
      <c r="E49" s="77"/>
      <c r="F49" s="77"/>
      <c r="G49" s="77"/>
      <c r="I49" s="31">
        <f>I41</f>
        <v>77</v>
      </c>
      <c r="K49" s="21" t="str">
        <f>C49</f>
        <v>Row Summary</v>
      </c>
    </row>
    <row r="50" spans="2:13" ht="15" outlineLevel="1" x14ac:dyDescent="0.25">
      <c r="C50" s="77"/>
      <c r="D50" s="77"/>
      <c r="E50" s="77"/>
      <c r="F50" s="77"/>
      <c r="G50" s="77"/>
      <c r="K50" s="21"/>
    </row>
    <row r="51" spans="2:13" ht="15" outlineLevel="1" x14ac:dyDescent="0.25">
      <c r="C51" s="77" t="s">
        <v>55</v>
      </c>
      <c r="D51" s="77"/>
      <c r="E51" s="77"/>
      <c r="F51" s="77"/>
      <c r="G51" s="77"/>
      <c r="I51" s="32" t="s">
        <v>69</v>
      </c>
      <c r="K51" s="21" t="str">
        <f>C51</f>
        <v>Units</v>
      </c>
    </row>
    <row r="52" spans="2:13" ht="15" outlineLevel="1" x14ac:dyDescent="0.25">
      <c r="C52" s="77"/>
      <c r="D52" s="77"/>
      <c r="E52" s="77"/>
      <c r="F52" s="77"/>
      <c r="G52" s="77"/>
      <c r="K52" s="21"/>
    </row>
    <row r="53" spans="2:13" ht="15" outlineLevel="1" x14ac:dyDescent="0.25">
      <c r="C53" s="77" t="s">
        <v>56</v>
      </c>
      <c r="D53" s="77"/>
      <c r="E53" s="77"/>
      <c r="F53" s="77"/>
      <c r="G53" s="77"/>
      <c r="I53" s="33"/>
      <c r="K53" s="21" t="str">
        <f>C53</f>
        <v>WIP</v>
      </c>
    </row>
    <row r="54" spans="2:13" ht="15" outlineLevel="1" x14ac:dyDescent="0.25">
      <c r="C54" s="77"/>
      <c r="D54" s="77"/>
      <c r="E54" s="77"/>
      <c r="F54" s="77"/>
      <c r="G54" s="77"/>
      <c r="K54" s="21"/>
    </row>
    <row r="55" spans="2:13" outlineLevel="1" x14ac:dyDescent="0.2">
      <c r="C55" s="77"/>
      <c r="D55" s="77"/>
      <c r="E55" s="77"/>
      <c r="F55" s="77"/>
      <c r="G55" s="77"/>
    </row>
    <row r="56" spans="2:13" ht="16.5" thickBot="1" x14ac:dyDescent="0.3">
      <c r="B56" s="43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8" t="s">
        <v>29</v>
      </c>
      <c r="D58" s="78"/>
      <c r="E58" s="78"/>
      <c r="F58" s="78"/>
      <c r="G58" s="78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77" t="s">
        <v>58</v>
      </c>
      <c r="D60" s="77"/>
      <c r="E60" s="77"/>
      <c r="F60" s="77"/>
      <c r="G60" s="77"/>
      <c r="I60" s="45">
        <v>123456.789</v>
      </c>
      <c r="K60" s="21" t="str">
        <f t="shared" ref="K60:K66" si="0">C60</f>
        <v>Comma</v>
      </c>
    </row>
    <row r="61" spans="2:13" ht="15" outlineLevel="1" x14ac:dyDescent="0.25">
      <c r="C61" s="77"/>
      <c r="D61" s="77"/>
      <c r="E61" s="77"/>
      <c r="F61" s="77"/>
      <c r="G61" s="77"/>
      <c r="K61" s="21"/>
    </row>
    <row r="62" spans="2:13" ht="15" outlineLevel="1" x14ac:dyDescent="0.25">
      <c r="C62" s="77" t="s">
        <v>59</v>
      </c>
      <c r="D62" s="77"/>
      <c r="E62" s="77"/>
      <c r="F62" s="77"/>
      <c r="G62" s="77"/>
      <c r="I62" s="44">
        <v>-123456.789</v>
      </c>
      <c r="K62" s="21" t="str">
        <f t="shared" si="0"/>
        <v>Comma [0]</v>
      </c>
    </row>
    <row r="63" spans="2:13" ht="15" outlineLevel="1" x14ac:dyDescent="0.25">
      <c r="C63" s="77"/>
      <c r="D63" s="77"/>
      <c r="E63" s="77"/>
      <c r="F63" s="77"/>
      <c r="G63" s="77"/>
      <c r="K63" s="21"/>
    </row>
    <row r="64" spans="2:13" ht="15" outlineLevel="1" x14ac:dyDescent="0.25">
      <c r="C64" s="77" t="s">
        <v>60</v>
      </c>
      <c r="D64" s="77"/>
      <c r="E64" s="77"/>
      <c r="F64" s="77"/>
      <c r="G64" s="77"/>
      <c r="I64" s="46">
        <v>123456.789</v>
      </c>
      <c r="K64" s="21" t="str">
        <f t="shared" si="0"/>
        <v>Currency</v>
      </c>
    </row>
    <row r="65" spans="3:11" ht="15" outlineLevel="1" x14ac:dyDescent="0.25">
      <c r="C65" s="77"/>
      <c r="D65" s="77"/>
      <c r="E65" s="77"/>
      <c r="F65" s="77"/>
      <c r="G65" s="77"/>
      <c r="K65" s="21"/>
    </row>
    <row r="66" spans="3:11" ht="15" outlineLevel="1" x14ac:dyDescent="0.25">
      <c r="C66" s="77" t="s">
        <v>61</v>
      </c>
      <c r="D66" s="77"/>
      <c r="E66" s="77"/>
      <c r="F66" s="77"/>
      <c r="G66" s="77"/>
      <c r="I66" s="47">
        <v>123456.789</v>
      </c>
      <c r="K66" s="21" t="str">
        <f t="shared" si="0"/>
        <v>Currency [0]</v>
      </c>
    </row>
    <row r="67" spans="3:11" ht="15" outlineLevel="1" x14ac:dyDescent="0.25">
      <c r="C67" s="77"/>
      <c r="D67" s="77"/>
      <c r="E67" s="77"/>
      <c r="F67" s="77"/>
      <c r="G67" s="77"/>
      <c r="K67" s="21"/>
    </row>
    <row r="68" spans="3:11" ht="15" outlineLevel="1" x14ac:dyDescent="0.25">
      <c r="C68" s="77" t="s">
        <v>62</v>
      </c>
      <c r="D68" s="77"/>
      <c r="E68" s="77"/>
      <c r="F68" s="77"/>
      <c r="G68" s="77"/>
      <c r="I68" s="48">
        <f ca="1">TODAY()</f>
        <v>43977</v>
      </c>
      <c r="K68" s="21" t="str">
        <f>C68</f>
        <v>Date</v>
      </c>
    </row>
    <row r="69" spans="3:11" ht="15" outlineLevel="1" x14ac:dyDescent="0.25">
      <c r="C69" s="77"/>
      <c r="D69" s="77"/>
      <c r="E69" s="77"/>
      <c r="F69" s="77"/>
      <c r="G69" s="77"/>
      <c r="K69" s="21"/>
    </row>
    <row r="70" spans="3:11" ht="15" outlineLevel="1" x14ac:dyDescent="0.25">
      <c r="C70" s="77" t="s">
        <v>63</v>
      </c>
      <c r="D70" s="77"/>
      <c r="E70" s="77"/>
      <c r="F70" s="77"/>
      <c r="G70" s="77"/>
      <c r="I70" s="39">
        <f ca="1">TODAY()</f>
        <v>43977</v>
      </c>
      <c r="K70" s="21" t="str">
        <f>C70</f>
        <v>Date Heading</v>
      </c>
    </row>
    <row r="71" spans="3:11" ht="15" outlineLevel="1" x14ac:dyDescent="0.25">
      <c r="C71" s="77"/>
      <c r="D71" s="77"/>
      <c r="E71" s="77"/>
      <c r="F71" s="77"/>
      <c r="G71" s="77"/>
      <c r="K71" s="21"/>
    </row>
    <row r="72" spans="3:11" ht="15" outlineLevel="1" x14ac:dyDescent="0.25">
      <c r="C72" s="77" t="s">
        <v>64</v>
      </c>
      <c r="D72" s="77"/>
      <c r="E72" s="77"/>
      <c r="F72" s="77"/>
      <c r="G72" s="77"/>
      <c r="I72" s="35">
        <v>-123456.789</v>
      </c>
      <c r="K72" s="21" t="str">
        <f>C72</f>
        <v>Numbers 0</v>
      </c>
    </row>
    <row r="73" spans="3:11" ht="15" outlineLevel="1" x14ac:dyDescent="0.25">
      <c r="C73" s="77"/>
      <c r="D73" s="77"/>
      <c r="E73" s="77"/>
      <c r="F73" s="77"/>
      <c r="G73" s="77"/>
      <c r="K73" s="21"/>
    </row>
    <row r="74" spans="3:11" ht="15" outlineLevel="1" x14ac:dyDescent="0.25">
      <c r="C74" s="77" t="s">
        <v>65</v>
      </c>
      <c r="D74" s="77"/>
      <c r="E74" s="77"/>
      <c r="F74" s="77"/>
      <c r="G74" s="77"/>
      <c r="I74" s="36">
        <v>0.5</v>
      </c>
      <c r="K74" s="21" t="str">
        <f>C74</f>
        <v>Percent</v>
      </c>
    </row>
    <row r="75" spans="3:11" outlineLevel="1" x14ac:dyDescent="0.2">
      <c r="C75" s="77"/>
      <c r="D75" s="77"/>
      <c r="E75" s="77"/>
      <c r="F75" s="77"/>
      <c r="G75" s="77"/>
    </row>
    <row r="76" spans="3:11" outlineLevel="1" x14ac:dyDescent="0.2">
      <c r="C76" s="77"/>
      <c r="D76" s="77"/>
      <c r="E76" s="77"/>
      <c r="F76" s="77"/>
      <c r="G76" s="77"/>
    </row>
    <row r="77" spans="3:11" x14ac:dyDescent="0.2">
      <c r="C77" s="77"/>
      <c r="D77" s="77"/>
      <c r="E77" s="77"/>
      <c r="F77" s="77"/>
      <c r="G77" s="77"/>
    </row>
    <row r="78" spans="3:11" x14ac:dyDescent="0.2">
      <c r="C78" s="77"/>
      <c r="D78" s="77"/>
      <c r="E78" s="77"/>
      <c r="F78" s="77"/>
      <c r="G78" s="77"/>
    </row>
    <row r="79" spans="3:11" x14ac:dyDescent="0.2">
      <c r="C79" s="77"/>
      <c r="D79" s="77"/>
      <c r="E79" s="77"/>
      <c r="F79" s="77"/>
      <c r="G79" s="77"/>
    </row>
    <row r="80" spans="3:11" x14ac:dyDescent="0.2">
      <c r="C80" s="77"/>
      <c r="D80" s="77"/>
      <c r="E80" s="77"/>
      <c r="F80" s="77"/>
      <c r="G80" s="77"/>
    </row>
    <row r="81" spans="3:7" x14ac:dyDescent="0.2">
      <c r="C81" s="77"/>
      <c r="D81" s="77"/>
      <c r="E81" s="77"/>
      <c r="F81" s="77"/>
      <c r="G81" s="77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76"/>
      <c r="K1" s="76"/>
    </row>
    <row r="2" spans="1:18" ht="18" x14ac:dyDescent="0.25">
      <c r="A2" s="16" t="str">
        <f ca="1">Model_Name</f>
        <v>Chapter 5 - SP Depreciating Existing Capex Example.xlsx</v>
      </c>
    </row>
    <row r="3" spans="1:18" x14ac:dyDescent="0.2">
      <c r="A3" s="76" t="s">
        <v>1</v>
      </c>
      <c r="B3" s="76"/>
      <c r="C3" s="76"/>
      <c r="D3" s="76"/>
      <c r="E3" s="7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3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9" t="str">
        <f ca="1">IF(ISERROR(OR(FIND("[",CELL("filename",A1)),FIND("]",CELL("filename",A1)))),"",MID(CELL("filename",A1),FIND("[",CELL("filename",A1))+1,FIND("]",CELL("filename",A1))-FIND("[",CELL("filename",A1))-1))</f>
        <v>Chapter 5 - SP Depreciating Existing Capex Example.xlsx</v>
      </c>
      <c r="H11" s="79"/>
      <c r="I11" s="79"/>
      <c r="J11" s="79"/>
      <c r="K11" s="79"/>
      <c r="L11" s="79"/>
      <c r="M11" s="79"/>
      <c r="N11" s="79"/>
    </row>
    <row r="12" spans="1:18" outlineLevel="1" x14ac:dyDescent="0.2">
      <c r="E12" t="s">
        <v>6</v>
      </c>
      <c r="G12" s="80" t="s">
        <v>82</v>
      </c>
      <c r="H12" s="80"/>
      <c r="I12" s="80"/>
      <c r="J12" s="80"/>
      <c r="K12" s="80"/>
      <c r="L12" s="80"/>
      <c r="M12" s="80"/>
      <c r="N12" s="80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185B-E4F4-4EA9-B275-1C59F6845EDA}">
  <sheetPr codeName="Sheet7">
    <outlinePr summaryBelow="0"/>
  </sheetPr>
  <dimension ref="A1:AX131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2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5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Depreciating Existing Capex</v>
      </c>
      <c r="I1" s="76"/>
      <c r="J1" s="76"/>
    </row>
    <row r="2" spans="1:50" ht="18" x14ac:dyDescent="0.25">
      <c r="A2" s="16" t="str">
        <f ca="1">Model_Name</f>
        <v>Chapter 5 - SP Depreciating Existing Capex Example.xlsx</v>
      </c>
    </row>
    <row r="3" spans="1:50" x14ac:dyDescent="0.2">
      <c r="A3" s="76" t="s">
        <v>1</v>
      </c>
      <c r="B3" s="76"/>
      <c r="C3" s="76"/>
      <c r="D3" s="76"/>
      <c r="E3" s="76"/>
    </row>
    <row r="4" spans="1:50" ht="14.25" x14ac:dyDescent="0.2">
      <c r="B4" t="s">
        <v>2</v>
      </c>
      <c r="F4" s="1">
        <f>Overall_Error_Check</f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</row>
    <row r="5" spans="1:50" x14ac:dyDescent="0.2">
      <c r="J5" s="39">
        <f ca="1">Timing!J5</f>
        <v>44286</v>
      </c>
      <c r="K5" s="39">
        <f ca="1">Timing!K5</f>
        <v>44377</v>
      </c>
      <c r="L5" s="39">
        <f ca="1">Timing!L5</f>
        <v>44469</v>
      </c>
      <c r="M5" s="39">
        <f ca="1">Timing!M5</f>
        <v>44561</v>
      </c>
      <c r="N5" s="39">
        <f ca="1">Timing!N5</f>
        <v>44651</v>
      </c>
      <c r="O5" s="39">
        <f ca="1">Timing!O5</f>
        <v>44742</v>
      </c>
      <c r="P5" s="39">
        <f ca="1">Timing!P5</f>
        <v>44834</v>
      </c>
      <c r="Q5" s="39">
        <f ca="1">Timing!Q5</f>
        <v>44926</v>
      </c>
      <c r="R5" s="39">
        <f ca="1">Timing!R5</f>
        <v>45016</v>
      </c>
      <c r="S5" s="39">
        <f ca="1">Timing!S5</f>
        <v>45107</v>
      </c>
      <c r="T5" s="39">
        <f ca="1">Timing!T5</f>
        <v>45199</v>
      </c>
      <c r="U5" s="39">
        <f ca="1">Timing!U5</f>
        <v>45291</v>
      </c>
      <c r="V5" s="39">
        <f ca="1">Timing!V5</f>
        <v>45382</v>
      </c>
      <c r="W5" s="39">
        <f ca="1">Timing!W5</f>
        <v>45473</v>
      </c>
      <c r="X5" s="39">
        <f ca="1">Timing!X5</f>
        <v>45565</v>
      </c>
      <c r="Y5" s="39">
        <f ca="1">Timing!Y5</f>
        <v>45657</v>
      </c>
      <c r="Z5" s="39">
        <f ca="1">Timing!Z5</f>
        <v>45747</v>
      </c>
      <c r="AA5" s="39">
        <f ca="1">Timing!AA5</f>
        <v>45838</v>
      </c>
      <c r="AB5" s="39">
        <f ca="1">Timing!AB5</f>
        <v>45930</v>
      </c>
      <c r="AC5" s="39">
        <f ca="1">Timing!AC5</f>
        <v>46022</v>
      </c>
      <c r="AD5" s="39">
        <f ca="1">Timing!AD5</f>
        <v>46112</v>
      </c>
      <c r="AE5" s="39">
        <f ca="1">Timing!AE5</f>
        <v>46203</v>
      </c>
      <c r="AF5" s="39">
        <f ca="1">Timing!AF5</f>
        <v>46295</v>
      </c>
      <c r="AG5" s="39">
        <f ca="1">Timing!AG5</f>
        <v>46387</v>
      </c>
      <c r="AH5" s="39">
        <f ca="1">Timing!AH5</f>
        <v>46477</v>
      </c>
      <c r="AI5" s="39">
        <f ca="1">Timing!AI5</f>
        <v>46568</v>
      </c>
      <c r="AJ5" s="39">
        <f ca="1">Timing!AJ5</f>
        <v>46660</v>
      </c>
      <c r="AK5" s="39">
        <f ca="1">Timing!AK5</f>
        <v>46752</v>
      </c>
      <c r="AL5" s="39">
        <f ca="1">Timing!AL5</f>
        <v>46843</v>
      </c>
      <c r="AM5" s="39">
        <f ca="1">Timing!AM5</f>
        <v>46934</v>
      </c>
      <c r="AN5" s="39">
        <f ca="1">Timing!AN5</f>
        <v>47026</v>
      </c>
      <c r="AO5" s="39">
        <f ca="1">Timing!AO5</f>
        <v>47118</v>
      </c>
      <c r="AP5" s="39">
        <f ca="1">Timing!AP5</f>
        <v>47208</v>
      </c>
      <c r="AQ5" s="39">
        <f ca="1">Timing!AQ5</f>
        <v>47299</v>
      </c>
      <c r="AR5" s="39">
        <f ca="1">Timing!AR5</f>
        <v>47391</v>
      </c>
      <c r="AS5" s="39">
        <f ca="1">Timing!AS5</f>
        <v>47483</v>
      </c>
      <c r="AT5" s="39">
        <f ca="1">Timing!AT5</f>
        <v>47573</v>
      </c>
      <c r="AU5" s="39">
        <f ca="1">Timing!AU5</f>
        <v>47664</v>
      </c>
      <c r="AV5" s="39">
        <f ca="1">Timing!AV5</f>
        <v>47756</v>
      </c>
      <c r="AW5" s="39">
        <f ca="1">Timing!AW5</f>
        <v>47848</v>
      </c>
      <c r="AX5" s="52"/>
    </row>
    <row r="6" spans="1:50" outlineLevel="2" x14ac:dyDescent="0.2">
      <c r="C6" t="str">
        <f>Timing!C6</f>
        <v>Start Date</v>
      </c>
      <c r="J6" s="38">
        <f ca="1">Timing!J6</f>
        <v>44197</v>
      </c>
      <c r="K6" s="38">
        <f ca="1">Timing!K6</f>
        <v>44287</v>
      </c>
      <c r="L6" s="38">
        <f ca="1">Timing!L6</f>
        <v>44378</v>
      </c>
      <c r="M6" s="38">
        <f ca="1">Timing!M6</f>
        <v>44470</v>
      </c>
      <c r="N6" s="38">
        <f ca="1">Timing!N6</f>
        <v>44562</v>
      </c>
      <c r="O6" s="38">
        <f ca="1">Timing!O6</f>
        <v>44652</v>
      </c>
      <c r="P6" s="38">
        <f ca="1">Timing!P6</f>
        <v>44743</v>
      </c>
      <c r="Q6" s="38">
        <f ca="1">Timing!Q6</f>
        <v>44835</v>
      </c>
      <c r="R6" s="38">
        <f ca="1">Timing!R6</f>
        <v>44927</v>
      </c>
      <c r="S6" s="38">
        <f ca="1">Timing!S6</f>
        <v>45017</v>
      </c>
      <c r="T6" s="38">
        <f ca="1">Timing!T6</f>
        <v>45108</v>
      </c>
      <c r="U6" s="38">
        <f ca="1">Timing!U6</f>
        <v>45200</v>
      </c>
      <c r="V6" s="38">
        <f ca="1">Timing!V6</f>
        <v>45292</v>
      </c>
      <c r="W6" s="38">
        <f ca="1">Timing!W6</f>
        <v>45383</v>
      </c>
      <c r="X6" s="38">
        <f ca="1">Timing!X6</f>
        <v>45474</v>
      </c>
      <c r="Y6" s="38">
        <f ca="1">Timing!Y6</f>
        <v>45566</v>
      </c>
      <c r="Z6" s="38">
        <f ca="1">Timing!Z6</f>
        <v>45658</v>
      </c>
      <c r="AA6" s="38">
        <f ca="1">Timing!AA6</f>
        <v>45748</v>
      </c>
      <c r="AB6" s="38">
        <f ca="1">Timing!AB6</f>
        <v>45839</v>
      </c>
      <c r="AC6" s="38">
        <f ca="1">Timing!AC6</f>
        <v>45931</v>
      </c>
      <c r="AD6" s="38">
        <f ca="1">Timing!AD6</f>
        <v>46023</v>
      </c>
      <c r="AE6" s="38">
        <f ca="1">Timing!AE6</f>
        <v>46113</v>
      </c>
      <c r="AF6" s="38">
        <f ca="1">Timing!AF6</f>
        <v>46204</v>
      </c>
      <c r="AG6" s="38">
        <f ca="1">Timing!AG6</f>
        <v>46296</v>
      </c>
      <c r="AH6" s="38">
        <f ca="1">Timing!AH6</f>
        <v>46388</v>
      </c>
      <c r="AI6" s="38">
        <f ca="1">Timing!AI6</f>
        <v>46478</v>
      </c>
      <c r="AJ6" s="38">
        <f ca="1">Timing!AJ6</f>
        <v>46569</v>
      </c>
      <c r="AK6" s="38">
        <f ca="1">Timing!AK6</f>
        <v>46661</v>
      </c>
      <c r="AL6" s="38">
        <f ca="1">Timing!AL6</f>
        <v>46753</v>
      </c>
      <c r="AM6" s="38">
        <f ca="1">Timing!AM6</f>
        <v>46844</v>
      </c>
      <c r="AN6" s="38">
        <f ca="1">Timing!AN6</f>
        <v>46935</v>
      </c>
      <c r="AO6" s="38">
        <f ca="1">Timing!AO6</f>
        <v>47027</v>
      </c>
      <c r="AP6" s="38">
        <f ca="1">Timing!AP6</f>
        <v>47119</v>
      </c>
      <c r="AQ6" s="38">
        <f ca="1">Timing!AQ6</f>
        <v>47209</v>
      </c>
      <c r="AR6" s="38">
        <f ca="1">Timing!AR6</f>
        <v>47300</v>
      </c>
      <c r="AS6" s="38">
        <f ca="1">Timing!AS6</f>
        <v>47392</v>
      </c>
      <c r="AT6" s="38">
        <f ca="1">Timing!AT6</f>
        <v>47484</v>
      </c>
      <c r="AU6" s="38">
        <f ca="1">Timing!AU6</f>
        <v>47574</v>
      </c>
      <c r="AV6" s="38">
        <f ca="1">Timing!AV6</f>
        <v>47665</v>
      </c>
      <c r="AW6" s="38">
        <f ca="1">Timing!AW6</f>
        <v>47757</v>
      </c>
      <c r="AX6" s="52"/>
    </row>
    <row r="7" spans="1:50" outlineLevel="2" x14ac:dyDescent="0.2">
      <c r="C7" t="str">
        <f>Timing!C7</f>
        <v>End Date</v>
      </c>
      <c r="J7" s="38">
        <f ca="1">Timing!J7</f>
        <v>44286</v>
      </c>
      <c r="K7" s="38">
        <f ca="1">Timing!K7</f>
        <v>44377</v>
      </c>
      <c r="L7" s="38">
        <f ca="1">Timing!L7</f>
        <v>44469</v>
      </c>
      <c r="M7" s="38">
        <f ca="1">Timing!M7</f>
        <v>44561</v>
      </c>
      <c r="N7" s="38">
        <f ca="1">Timing!N7</f>
        <v>44651</v>
      </c>
      <c r="O7" s="38">
        <f ca="1">Timing!O7</f>
        <v>44742</v>
      </c>
      <c r="P7" s="38">
        <f ca="1">Timing!P7</f>
        <v>44834</v>
      </c>
      <c r="Q7" s="38">
        <f ca="1">Timing!Q7</f>
        <v>44926</v>
      </c>
      <c r="R7" s="38">
        <f ca="1">Timing!R7</f>
        <v>45016</v>
      </c>
      <c r="S7" s="38">
        <f ca="1">Timing!S7</f>
        <v>45107</v>
      </c>
      <c r="T7" s="38">
        <f ca="1">Timing!T7</f>
        <v>45199</v>
      </c>
      <c r="U7" s="38">
        <f ca="1">Timing!U7</f>
        <v>45291</v>
      </c>
      <c r="V7" s="38">
        <f ca="1">Timing!V7</f>
        <v>45382</v>
      </c>
      <c r="W7" s="38">
        <f ca="1">Timing!W7</f>
        <v>45473</v>
      </c>
      <c r="X7" s="38">
        <f ca="1">Timing!X7</f>
        <v>45565</v>
      </c>
      <c r="Y7" s="38">
        <f ca="1">Timing!Y7</f>
        <v>45657</v>
      </c>
      <c r="Z7" s="38">
        <f ca="1">Timing!Z7</f>
        <v>45747</v>
      </c>
      <c r="AA7" s="38">
        <f ca="1">Timing!AA7</f>
        <v>45838</v>
      </c>
      <c r="AB7" s="38">
        <f ca="1">Timing!AB7</f>
        <v>45930</v>
      </c>
      <c r="AC7" s="38">
        <f ca="1">Timing!AC7</f>
        <v>46022</v>
      </c>
      <c r="AD7" s="38">
        <f ca="1">Timing!AD7</f>
        <v>46112</v>
      </c>
      <c r="AE7" s="38">
        <f ca="1">Timing!AE7</f>
        <v>46203</v>
      </c>
      <c r="AF7" s="38">
        <f ca="1">Timing!AF7</f>
        <v>46295</v>
      </c>
      <c r="AG7" s="38">
        <f ca="1">Timing!AG7</f>
        <v>46387</v>
      </c>
      <c r="AH7" s="38">
        <f ca="1">Timing!AH7</f>
        <v>46477</v>
      </c>
      <c r="AI7" s="38">
        <f ca="1">Timing!AI7</f>
        <v>46568</v>
      </c>
      <c r="AJ7" s="38">
        <f ca="1">Timing!AJ7</f>
        <v>46660</v>
      </c>
      <c r="AK7" s="38">
        <f ca="1">Timing!AK7</f>
        <v>46752</v>
      </c>
      <c r="AL7" s="38">
        <f ca="1">Timing!AL7</f>
        <v>46843</v>
      </c>
      <c r="AM7" s="38">
        <f ca="1">Timing!AM7</f>
        <v>46934</v>
      </c>
      <c r="AN7" s="38">
        <f ca="1">Timing!AN7</f>
        <v>47026</v>
      </c>
      <c r="AO7" s="38">
        <f ca="1">Timing!AO7</f>
        <v>47118</v>
      </c>
      <c r="AP7" s="38">
        <f ca="1">Timing!AP7</f>
        <v>47208</v>
      </c>
      <c r="AQ7" s="38">
        <f ca="1">Timing!AQ7</f>
        <v>47299</v>
      </c>
      <c r="AR7" s="38">
        <f ca="1">Timing!AR7</f>
        <v>47391</v>
      </c>
      <c r="AS7" s="38">
        <f ca="1">Timing!AS7</f>
        <v>47483</v>
      </c>
      <c r="AT7" s="38">
        <f ca="1">Timing!AT7</f>
        <v>47573</v>
      </c>
      <c r="AU7" s="38">
        <f ca="1">Timing!AU7</f>
        <v>47664</v>
      </c>
      <c r="AV7" s="38">
        <f ca="1">Timing!AV7</f>
        <v>47756</v>
      </c>
      <c r="AW7" s="38">
        <f ca="1">Timing!AW7</f>
        <v>47848</v>
      </c>
      <c r="AX7" s="52"/>
    </row>
    <row r="8" spans="1:50" outlineLevel="2" x14ac:dyDescent="0.2">
      <c r="C8" t="str">
        <f>Timing!C8</f>
        <v>Number of Days</v>
      </c>
      <c r="J8" s="34">
        <f ca="1">Timing!J8</f>
        <v>90</v>
      </c>
      <c r="K8" s="34">
        <f ca="1">Timing!K8</f>
        <v>91</v>
      </c>
      <c r="L8" s="34">
        <f ca="1">Timing!L8</f>
        <v>92</v>
      </c>
      <c r="M8" s="34">
        <f ca="1">Timing!M8</f>
        <v>92</v>
      </c>
      <c r="N8" s="34">
        <f ca="1">Timing!N8</f>
        <v>90</v>
      </c>
      <c r="O8" s="34">
        <f ca="1">Timing!O8</f>
        <v>91</v>
      </c>
      <c r="P8" s="34">
        <f ca="1">Timing!P8</f>
        <v>92</v>
      </c>
      <c r="Q8" s="34">
        <f ca="1">Timing!Q8</f>
        <v>92</v>
      </c>
      <c r="R8" s="34">
        <f ca="1">Timing!R8</f>
        <v>90</v>
      </c>
      <c r="S8" s="34">
        <f ca="1">Timing!S8</f>
        <v>91</v>
      </c>
      <c r="T8" s="34">
        <f ca="1">Timing!T8</f>
        <v>92</v>
      </c>
      <c r="U8" s="34">
        <f ca="1">Timing!U8</f>
        <v>92</v>
      </c>
      <c r="V8" s="34">
        <f ca="1">Timing!V8</f>
        <v>91</v>
      </c>
      <c r="W8" s="34">
        <f ca="1">Timing!W8</f>
        <v>91</v>
      </c>
      <c r="X8" s="34">
        <f ca="1">Timing!X8</f>
        <v>92</v>
      </c>
      <c r="Y8" s="34">
        <f ca="1">Timing!Y8</f>
        <v>92</v>
      </c>
      <c r="Z8" s="34">
        <f ca="1">Timing!Z8</f>
        <v>90</v>
      </c>
      <c r="AA8" s="34">
        <f ca="1">Timing!AA8</f>
        <v>91</v>
      </c>
      <c r="AB8" s="34">
        <f ca="1">Timing!AB8</f>
        <v>92</v>
      </c>
      <c r="AC8" s="34">
        <f ca="1">Timing!AC8</f>
        <v>92</v>
      </c>
      <c r="AD8" s="34">
        <f ca="1">Timing!AD8</f>
        <v>90</v>
      </c>
      <c r="AE8" s="34">
        <f ca="1">Timing!AE8</f>
        <v>91</v>
      </c>
      <c r="AF8" s="34">
        <f ca="1">Timing!AF8</f>
        <v>92</v>
      </c>
      <c r="AG8" s="34">
        <f ca="1">Timing!AG8</f>
        <v>92</v>
      </c>
      <c r="AH8" s="34">
        <f ca="1">Timing!AH8</f>
        <v>90</v>
      </c>
      <c r="AI8" s="34">
        <f ca="1">Timing!AI8</f>
        <v>91</v>
      </c>
      <c r="AJ8" s="34">
        <f ca="1">Timing!AJ8</f>
        <v>92</v>
      </c>
      <c r="AK8" s="34">
        <f ca="1">Timing!AK8</f>
        <v>92</v>
      </c>
      <c r="AL8" s="34">
        <f ca="1">Timing!AL8</f>
        <v>91</v>
      </c>
      <c r="AM8" s="34">
        <f ca="1">Timing!AM8</f>
        <v>91</v>
      </c>
      <c r="AN8" s="34">
        <f ca="1">Timing!AN8</f>
        <v>92</v>
      </c>
      <c r="AO8" s="34">
        <f ca="1">Timing!AO8</f>
        <v>92</v>
      </c>
      <c r="AP8" s="34">
        <f ca="1">Timing!AP8</f>
        <v>90</v>
      </c>
      <c r="AQ8" s="34">
        <f ca="1">Timing!AQ8</f>
        <v>91</v>
      </c>
      <c r="AR8" s="34">
        <f ca="1">Timing!AR8</f>
        <v>92</v>
      </c>
      <c r="AS8" s="34">
        <f ca="1">Timing!AS8</f>
        <v>92</v>
      </c>
      <c r="AT8" s="34">
        <f ca="1">Timing!AT8</f>
        <v>90</v>
      </c>
      <c r="AU8" s="34">
        <f ca="1">Timing!AU8</f>
        <v>91</v>
      </c>
      <c r="AV8" s="34">
        <f ca="1">Timing!AV8</f>
        <v>92</v>
      </c>
      <c r="AW8" s="34">
        <f ca="1">Timing!AW8</f>
        <v>92</v>
      </c>
      <c r="AX8" s="52"/>
    </row>
    <row r="9" spans="1:50" outlineLevel="2" x14ac:dyDescent="0.2">
      <c r="C9" t="str">
        <f>Timing!C9</f>
        <v>Counter</v>
      </c>
      <c r="J9" s="54">
        <f>Timing!J9</f>
        <v>1</v>
      </c>
      <c r="K9" s="54">
        <f>Timing!K9</f>
        <v>2</v>
      </c>
      <c r="L9" s="54">
        <f>Timing!L9</f>
        <v>3</v>
      </c>
      <c r="M9" s="54">
        <f>Timing!M9</f>
        <v>4</v>
      </c>
      <c r="N9" s="54">
        <f>Timing!N9</f>
        <v>5</v>
      </c>
      <c r="O9" s="54">
        <f>Timing!O9</f>
        <v>6</v>
      </c>
      <c r="P9" s="54">
        <f>Timing!P9</f>
        <v>7</v>
      </c>
      <c r="Q9" s="54">
        <f>Timing!Q9</f>
        <v>8</v>
      </c>
      <c r="R9" s="54">
        <f>Timing!R9</f>
        <v>9</v>
      </c>
      <c r="S9" s="54">
        <f>Timing!S9</f>
        <v>10</v>
      </c>
      <c r="T9" s="54">
        <f>Timing!T9</f>
        <v>11</v>
      </c>
      <c r="U9" s="54">
        <f>Timing!U9</f>
        <v>12</v>
      </c>
      <c r="V9" s="54">
        <f>Timing!V9</f>
        <v>13</v>
      </c>
      <c r="W9" s="54">
        <f>Timing!W9</f>
        <v>14</v>
      </c>
      <c r="X9" s="54">
        <f>Timing!X9</f>
        <v>15</v>
      </c>
      <c r="Y9" s="54">
        <f>Timing!Y9</f>
        <v>16</v>
      </c>
      <c r="Z9" s="54">
        <f>Timing!Z9</f>
        <v>17</v>
      </c>
      <c r="AA9" s="54">
        <f>Timing!AA9</f>
        <v>18</v>
      </c>
      <c r="AB9" s="54">
        <f>Timing!AB9</f>
        <v>19</v>
      </c>
      <c r="AC9" s="54">
        <f>Timing!AC9</f>
        <v>20</v>
      </c>
      <c r="AD9" s="54">
        <f>Timing!AD9</f>
        <v>21</v>
      </c>
      <c r="AE9" s="54">
        <f>Timing!AE9</f>
        <v>22</v>
      </c>
      <c r="AF9" s="54">
        <f>Timing!AF9</f>
        <v>23</v>
      </c>
      <c r="AG9" s="54">
        <f>Timing!AG9</f>
        <v>24</v>
      </c>
      <c r="AH9" s="54">
        <f>Timing!AH9</f>
        <v>25</v>
      </c>
      <c r="AI9" s="54">
        <f>Timing!AI9</f>
        <v>26</v>
      </c>
      <c r="AJ9" s="54">
        <f>Timing!AJ9</f>
        <v>27</v>
      </c>
      <c r="AK9" s="54">
        <f>Timing!AK9</f>
        <v>28</v>
      </c>
      <c r="AL9" s="54">
        <f>Timing!AL9</f>
        <v>29</v>
      </c>
      <c r="AM9" s="54">
        <f>Timing!AM9</f>
        <v>30</v>
      </c>
      <c r="AN9" s="54">
        <f>Timing!AN9</f>
        <v>31</v>
      </c>
      <c r="AO9" s="54">
        <f>Timing!AO9</f>
        <v>32</v>
      </c>
      <c r="AP9" s="54">
        <f>Timing!AP9</f>
        <v>33</v>
      </c>
      <c r="AQ9" s="54">
        <f>Timing!AQ9</f>
        <v>34</v>
      </c>
      <c r="AR9" s="54">
        <f>Timing!AR9</f>
        <v>35</v>
      </c>
      <c r="AS9" s="54">
        <f>Timing!AS9</f>
        <v>36</v>
      </c>
      <c r="AT9" s="54">
        <f>Timing!AT9</f>
        <v>37</v>
      </c>
      <c r="AU9" s="54">
        <f>Timing!AU9</f>
        <v>38</v>
      </c>
      <c r="AV9" s="54">
        <f>Timing!AV9</f>
        <v>39</v>
      </c>
      <c r="AW9" s="54">
        <f>Timing!AW9</f>
        <v>40</v>
      </c>
      <c r="AX9" s="52"/>
    </row>
    <row r="10" spans="1:50" x14ac:dyDescent="0.2">
      <c r="A10" s="1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 ht="16.5" thickBot="1" x14ac:dyDescent="0.3">
      <c r="B11" s="43">
        <f>MAX($B$10:$B10)+1</f>
        <v>1</v>
      </c>
      <c r="C11" s="41" t="s">
        <v>84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2.75" outlineLevel="1" thickTop="1" x14ac:dyDescent="0.2"/>
    <row r="13" spans="1:50" ht="16.5" outlineLevel="1" x14ac:dyDescent="0.25">
      <c r="C13" s="3" t="s">
        <v>68</v>
      </c>
    </row>
    <row r="14" spans="1:50" outlineLevel="1" x14ac:dyDescent="0.2"/>
    <row r="15" spans="1:50" ht="15" outlineLevel="1" x14ac:dyDescent="0.25">
      <c r="D15" s="4" t="s">
        <v>85</v>
      </c>
    </row>
    <row r="16" spans="1:50" outlineLevel="1" x14ac:dyDescent="0.2"/>
    <row r="17" spans="3:49" outlineLevel="1" x14ac:dyDescent="0.2">
      <c r="E17" t="s">
        <v>86</v>
      </c>
      <c r="H17" s="55">
        <v>10000</v>
      </c>
    </row>
    <row r="18" spans="3:49" ht="12.75" outlineLevel="1" x14ac:dyDescent="0.2">
      <c r="E18" t="s">
        <v>87</v>
      </c>
      <c r="J18" s="56">
        <v>0.3</v>
      </c>
      <c r="K18" s="56">
        <v>0.1</v>
      </c>
      <c r="L18" s="56">
        <v>0.2</v>
      </c>
      <c r="M18" s="57">
        <f>1-SUM(J18:L18)</f>
        <v>0.39999999999999991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</row>
    <row r="19" spans="3:49" outlineLevel="1" x14ac:dyDescent="0.2"/>
    <row r="20" spans="3:49" outlineLevel="1" x14ac:dyDescent="0.2">
      <c r="E20" t="s">
        <v>88</v>
      </c>
      <c r="H20" s="56">
        <v>0.05</v>
      </c>
    </row>
    <row r="21" spans="3:49" outlineLevel="1" x14ac:dyDescent="0.2"/>
    <row r="22" spans="3:49" ht="12.75" outlineLevel="1" x14ac:dyDescent="0.2">
      <c r="E22" t="s">
        <v>89</v>
      </c>
      <c r="J22" s="59">
        <v>0.04</v>
      </c>
      <c r="K22" s="59">
        <v>0.04</v>
      </c>
      <c r="L22" s="59">
        <v>0.04</v>
      </c>
      <c r="M22" s="59">
        <v>0.04</v>
      </c>
      <c r="N22" s="59">
        <v>0.04</v>
      </c>
      <c r="O22" s="59">
        <v>0.04</v>
      </c>
      <c r="P22" s="59">
        <v>0.04</v>
      </c>
      <c r="Q22" s="59">
        <v>0.04</v>
      </c>
      <c r="R22" s="59">
        <v>0.04</v>
      </c>
      <c r="S22" s="59">
        <v>0.04</v>
      </c>
      <c r="T22" s="59">
        <v>0.04</v>
      </c>
      <c r="U22" s="59">
        <v>0.56000000000000005</v>
      </c>
      <c r="V22" s="59"/>
      <c r="W22" s="59"/>
      <c r="X22" s="59"/>
      <c r="Y22" s="59"/>
      <c r="Z22" s="59"/>
      <c r="AA22" s="59"/>
      <c r="AB22" s="59"/>
      <c r="AC22" s="60">
        <f>1-SUM(J22:AB22)</f>
        <v>0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3:49" outlineLevel="1" x14ac:dyDescent="0.2"/>
    <row r="24" spans="3:49" outlineLevel="1" x14ac:dyDescent="0.2">
      <c r="E24" t="s">
        <v>90</v>
      </c>
      <c r="H24" s="63">
        <f>MROUND(SUMIF(J24:AW24,1,J9:AW9),Quarters_in_Year)</f>
        <v>12</v>
      </c>
      <c r="J24" s="61">
        <f>(SUM($J22:J22)=1)*(SUM($I24:I24)=0)</f>
        <v>0</v>
      </c>
      <c r="K24" s="61">
        <f>(SUM($J22:K22)=1)*(SUM($I24:J24)=0)</f>
        <v>0</v>
      </c>
      <c r="L24" s="61">
        <f>(SUM($J22:L22)=1)*(SUM($I24:K24)=0)</f>
        <v>0</v>
      </c>
      <c r="M24" s="61">
        <f>(SUM($J22:M22)=1)*(SUM($I24:L24)=0)</f>
        <v>0</v>
      </c>
      <c r="N24" s="61">
        <f>(SUM($J22:N22)=1)*(SUM($I24:M24)=0)</f>
        <v>0</v>
      </c>
      <c r="O24" s="61">
        <f>(SUM($J22:O22)=1)*(SUM($I24:N24)=0)</f>
        <v>0</v>
      </c>
      <c r="P24" s="61">
        <f>(SUM($J22:P22)=1)*(SUM($I24:O24)=0)</f>
        <v>0</v>
      </c>
      <c r="Q24" s="61">
        <f>(SUM($J22:Q22)=1)*(SUM($I24:P24)=0)</f>
        <v>0</v>
      </c>
      <c r="R24" s="61">
        <f>(SUM($J22:R22)=1)*(SUM($I24:Q24)=0)</f>
        <v>0</v>
      </c>
      <c r="S24" s="61">
        <f>(SUM($J22:S22)=1)*(SUM($I24:R24)=0)</f>
        <v>0</v>
      </c>
      <c r="T24" s="61">
        <f>(SUM($J22:T22)=1)*(SUM($I24:S24)=0)</f>
        <v>0</v>
      </c>
      <c r="U24" s="61">
        <f>(SUM($J22:U22)=1)*(SUM($I24:T24)=0)</f>
        <v>1</v>
      </c>
      <c r="V24" s="61">
        <f>(SUM($J22:V22)=1)*(SUM($I24:U24)=0)</f>
        <v>0</v>
      </c>
      <c r="W24" s="61">
        <f>(SUM($J22:W22)=1)*(SUM($I24:V24)=0)</f>
        <v>0</v>
      </c>
      <c r="X24" s="61">
        <f>(SUM($J22:X22)=1)*(SUM($I24:W24)=0)</f>
        <v>0</v>
      </c>
      <c r="Y24" s="61">
        <f>(SUM($J22:Y22)=1)*(SUM($I24:X24)=0)</f>
        <v>0</v>
      </c>
      <c r="Z24" s="61">
        <f>(SUM($J22:Z22)=1)*(SUM($I24:Y24)=0)</f>
        <v>0</v>
      </c>
      <c r="AA24" s="61">
        <f>(SUM($J22:AA22)=1)*(SUM($I24:Z24)=0)</f>
        <v>0</v>
      </c>
      <c r="AB24" s="61">
        <f>(SUM($J22:AB22)=1)*(SUM($I24:AA24)=0)</f>
        <v>0</v>
      </c>
      <c r="AC24" s="61">
        <f>(SUM($J22:AC22)=1)*(SUM($I24:AB24)=0)</f>
        <v>0</v>
      </c>
      <c r="AD24" s="61">
        <f>(SUM($J22:AD22)=1)*(SUM($I24:AC24)=0)</f>
        <v>0</v>
      </c>
      <c r="AE24" s="61">
        <f>(SUM($J22:AE22)=1)*(SUM($I24:AD24)=0)</f>
        <v>0</v>
      </c>
      <c r="AF24" s="61">
        <f>(SUM($J22:AF22)=1)*(SUM($I24:AE24)=0)</f>
        <v>0</v>
      </c>
      <c r="AG24" s="61">
        <f>(SUM($J22:AG22)=1)*(SUM($I24:AF24)=0)</f>
        <v>0</v>
      </c>
      <c r="AH24" s="61">
        <f>(SUM($J22:AH22)=1)*(SUM($I24:AG24)=0)</f>
        <v>0</v>
      </c>
      <c r="AI24" s="61">
        <f>(SUM($J22:AI22)=1)*(SUM($I24:AH24)=0)</f>
        <v>0</v>
      </c>
      <c r="AJ24" s="61">
        <f>(SUM($J22:AJ22)=1)*(SUM($I24:AI24)=0)</f>
        <v>0</v>
      </c>
      <c r="AK24" s="61">
        <f>(SUM($J22:AK22)=1)*(SUM($I24:AJ24)=0)</f>
        <v>0</v>
      </c>
      <c r="AL24" s="61">
        <f>(SUM($J22:AL22)=1)*(SUM($I24:AK24)=0)</f>
        <v>0</v>
      </c>
      <c r="AM24" s="61">
        <f>(SUM($J22:AM22)=1)*(SUM($I24:AL24)=0)</f>
        <v>0</v>
      </c>
      <c r="AN24" s="61">
        <f>(SUM($J22:AN22)=1)*(SUM($I24:AM24)=0)</f>
        <v>0</v>
      </c>
      <c r="AO24" s="61">
        <f>(SUM($J22:AO22)=1)*(SUM($I24:AN24)=0)</f>
        <v>0</v>
      </c>
      <c r="AP24" s="61">
        <f>(SUM($J22:AP22)=1)*(SUM($I24:AO24)=0)</f>
        <v>0</v>
      </c>
      <c r="AQ24" s="61">
        <f>(SUM($J22:AQ22)=1)*(SUM($I24:AP24)=0)</f>
        <v>0</v>
      </c>
      <c r="AR24" s="61">
        <f>(SUM($J22:AR22)=1)*(SUM($I24:AQ24)=0)</f>
        <v>0</v>
      </c>
      <c r="AS24" s="61">
        <f>(SUM($J22:AS22)=1)*(SUM($I24:AR24)=0)</f>
        <v>0</v>
      </c>
      <c r="AT24" s="61">
        <f>(SUM($J22:AT22)=1)*(SUM($I24:AS24)=0)</f>
        <v>0</v>
      </c>
      <c r="AU24" s="61">
        <f>(SUM($J22:AU22)=1)*(SUM($I24:AT24)=0)</f>
        <v>0</v>
      </c>
      <c r="AV24" s="61">
        <f>(SUM($J22:AV22)=1)*(SUM($I24:AU24)=0)</f>
        <v>0</v>
      </c>
      <c r="AW24" s="61">
        <f>(SUM($J22:AW22)=1)*(SUM($I24:AV24)=0)</f>
        <v>0</v>
      </c>
    </row>
    <row r="25" spans="3:49" outlineLevel="1" x14ac:dyDescent="0.2"/>
    <row r="26" spans="3:49" outlineLevel="1" x14ac:dyDescent="0.2">
      <c r="E26" t="s">
        <v>91</v>
      </c>
      <c r="H26" s="55">
        <v>1000</v>
      </c>
      <c r="J26" s="35">
        <f>IF(J$9&lt;=Quarters_in_Year,J$18*$H26,F26*(1+$H$20))</f>
        <v>300</v>
      </c>
      <c r="K26" s="35">
        <f t="shared" ref="K26:AW26" si="0">IF(K$9&lt;=Quarters_in_Year,K$18*$H26,G26*(1+$H$20))</f>
        <v>100</v>
      </c>
      <c r="L26" s="35">
        <f t="shared" si="0"/>
        <v>200</v>
      </c>
      <c r="M26" s="35">
        <f t="shared" si="0"/>
        <v>399.99999999999989</v>
      </c>
      <c r="N26" s="35">
        <f t="shared" si="0"/>
        <v>315</v>
      </c>
      <c r="O26" s="35">
        <f t="shared" si="0"/>
        <v>105</v>
      </c>
      <c r="P26" s="35">
        <f t="shared" si="0"/>
        <v>210</v>
      </c>
      <c r="Q26" s="35">
        <f t="shared" si="0"/>
        <v>419.99999999999989</v>
      </c>
      <c r="R26" s="35">
        <f t="shared" si="0"/>
        <v>330.75</v>
      </c>
      <c r="S26" s="35">
        <f t="shared" si="0"/>
        <v>110.25</v>
      </c>
      <c r="T26" s="35">
        <f t="shared" si="0"/>
        <v>220.5</v>
      </c>
      <c r="U26" s="35">
        <f t="shared" si="0"/>
        <v>440.99999999999989</v>
      </c>
      <c r="V26" s="35">
        <f t="shared" si="0"/>
        <v>347.28750000000002</v>
      </c>
      <c r="W26" s="35">
        <f t="shared" si="0"/>
        <v>115.7625</v>
      </c>
      <c r="X26" s="35">
        <f t="shared" si="0"/>
        <v>231.52500000000001</v>
      </c>
      <c r="Y26" s="35">
        <f t="shared" si="0"/>
        <v>463.0499999999999</v>
      </c>
      <c r="Z26" s="35">
        <f t="shared" si="0"/>
        <v>364.65187500000002</v>
      </c>
      <c r="AA26" s="35">
        <f t="shared" si="0"/>
        <v>121.55062500000001</v>
      </c>
      <c r="AB26" s="35">
        <f t="shared" si="0"/>
        <v>243.10125000000002</v>
      </c>
      <c r="AC26" s="35">
        <f t="shared" si="0"/>
        <v>486.20249999999993</v>
      </c>
      <c r="AD26" s="35">
        <f t="shared" si="0"/>
        <v>382.88446875000005</v>
      </c>
      <c r="AE26" s="35">
        <f t="shared" si="0"/>
        <v>127.62815625000002</v>
      </c>
      <c r="AF26" s="35">
        <f t="shared" si="0"/>
        <v>255.25631250000004</v>
      </c>
      <c r="AG26" s="35">
        <f t="shared" si="0"/>
        <v>510.51262499999996</v>
      </c>
      <c r="AH26" s="35">
        <f t="shared" si="0"/>
        <v>402.0286921875001</v>
      </c>
      <c r="AI26" s="35">
        <f t="shared" si="0"/>
        <v>134.00956406250003</v>
      </c>
      <c r="AJ26" s="35">
        <f t="shared" si="0"/>
        <v>268.01912812500007</v>
      </c>
      <c r="AK26" s="35">
        <f t="shared" si="0"/>
        <v>536.03825625000002</v>
      </c>
      <c r="AL26" s="35">
        <f t="shared" si="0"/>
        <v>422.13012679687512</v>
      </c>
      <c r="AM26" s="35">
        <f t="shared" si="0"/>
        <v>140.71004226562505</v>
      </c>
      <c r="AN26" s="35">
        <f t="shared" si="0"/>
        <v>281.4200845312501</v>
      </c>
      <c r="AO26" s="35">
        <f t="shared" si="0"/>
        <v>562.84016906250008</v>
      </c>
      <c r="AP26" s="35">
        <f t="shared" si="0"/>
        <v>443.23663313671886</v>
      </c>
      <c r="AQ26" s="35">
        <f t="shared" si="0"/>
        <v>147.74554437890632</v>
      </c>
      <c r="AR26" s="35">
        <f t="shared" si="0"/>
        <v>295.49108875781263</v>
      </c>
      <c r="AS26" s="35">
        <f t="shared" si="0"/>
        <v>590.98217751562515</v>
      </c>
      <c r="AT26" s="35">
        <f t="shared" si="0"/>
        <v>465.39846479355481</v>
      </c>
      <c r="AU26" s="35">
        <f t="shared" si="0"/>
        <v>155.13282159785163</v>
      </c>
      <c r="AV26" s="35">
        <f t="shared" si="0"/>
        <v>310.26564319570326</v>
      </c>
      <c r="AW26" s="35">
        <f t="shared" si="0"/>
        <v>620.53128639140641</v>
      </c>
    </row>
    <row r="27" spans="3:49" outlineLevel="1" x14ac:dyDescent="0.2"/>
    <row r="28" spans="3:49" outlineLevel="1" x14ac:dyDescent="0.2"/>
    <row r="29" spans="3:49" ht="16.5" outlineLevel="1" x14ac:dyDescent="0.25">
      <c r="C29" s="3" t="s">
        <v>92</v>
      </c>
    </row>
    <row r="30" spans="3:49" outlineLevel="1" x14ac:dyDescent="0.2"/>
    <row r="31" spans="3:49" s="52" customFormat="1" ht="15" outlineLevel="1" x14ac:dyDescent="0.25">
      <c r="D31" s="4" t="s">
        <v>94</v>
      </c>
    </row>
    <row r="32" spans="3:49" s="52" customFormat="1" outlineLevel="1" x14ac:dyDescent="0.2"/>
    <row r="33" spans="6:49" outlineLevel="1" x14ac:dyDescent="0.2">
      <c r="F33" s="62">
        <f ca="1">OFFSET($I$9,,ROWS($E$33:$E33))</f>
        <v>1</v>
      </c>
      <c r="H33" s="64">
        <f ca="1">OFFSET($I$26,,ROWS($E$33:$E33))</f>
        <v>300</v>
      </c>
      <c r="J33" s="35" cm="1">
        <f t="array" aca="1" ref="J33" ca="1">IF(J$9&gt;=$F33,$H33*OFFSET(J$22,,1-$F33),)</f>
        <v>12</v>
      </c>
      <c r="K33" s="35" cm="1">
        <f t="array" aca="1" ref="K33" ca="1">IF(K$9&gt;=$F33,$H33*OFFSET(K$22,,1-$F33),)</f>
        <v>12</v>
      </c>
      <c r="L33" s="35" cm="1">
        <f t="array" aca="1" ref="L33" ca="1">IF(L$9&gt;=$F33,$H33*OFFSET(L$22,,1-$F33),)</f>
        <v>12</v>
      </c>
      <c r="M33" s="35" cm="1">
        <f t="array" aca="1" ref="M33" ca="1">IF(M$9&gt;=$F33,$H33*OFFSET(M$22,,1-$F33),)</f>
        <v>12</v>
      </c>
      <c r="N33" s="35" cm="1">
        <f t="array" aca="1" ref="N33" ca="1">IF(N$9&gt;=$F33,$H33*OFFSET(N$22,,1-$F33),)</f>
        <v>12</v>
      </c>
      <c r="O33" s="35" cm="1">
        <f t="array" aca="1" ref="O33" ca="1">IF(O$9&gt;=$F33,$H33*OFFSET(O$22,,1-$F33),)</f>
        <v>12</v>
      </c>
      <c r="P33" s="35" cm="1">
        <f t="array" aca="1" ref="P33" ca="1">IF(P$9&gt;=$F33,$H33*OFFSET(P$22,,1-$F33),)</f>
        <v>12</v>
      </c>
      <c r="Q33" s="35" cm="1">
        <f t="array" aca="1" ref="Q33" ca="1">IF(Q$9&gt;=$F33,$H33*OFFSET(Q$22,,1-$F33),)</f>
        <v>12</v>
      </c>
      <c r="R33" s="35" cm="1">
        <f t="array" aca="1" ref="R33" ca="1">IF(R$9&gt;=$F33,$H33*OFFSET(R$22,,1-$F33),)</f>
        <v>12</v>
      </c>
      <c r="S33" s="35" cm="1">
        <f t="array" aca="1" ref="S33" ca="1">IF(S$9&gt;=$F33,$H33*OFFSET(S$22,,1-$F33),)</f>
        <v>12</v>
      </c>
      <c r="T33" s="35" cm="1">
        <f t="array" aca="1" ref="T33" ca="1">IF(T$9&gt;=$F33,$H33*OFFSET(T$22,,1-$F33),)</f>
        <v>12</v>
      </c>
      <c r="U33" s="35" cm="1">
        <f t="array" aca="1" ref="U33" ca="1">IF(U$9&gt;=$F33,$H33*OFFSET(U$22,,1-$F33),)</f>
        <v>168.00000000000003</v>
      </c>
      <c r="V33" s="35" cm="1">
        <f t="array" aca="1" ref="V33" ca="1">IF(V$9&gt;=$F33,$H33*OFFSET(V$22,,1-$F33),)</f>
        <v>0</v>
      </c>
      <c r="W33" s="35" cm="1">
        <f t="array" aca="1" ref="W33" ca="1">IF(W$9&gt;=$F33,$H33*OFFSET(W$22,,1-$F33),)</f>
        <v>0</v>
      </c>
      <c r="X33" s="35" cm="1">
        <f t="array" aca="1" ref="X33" ca="1">IF(X$9&gt;=$F33,$H33*OFFSET(X$22,,1-$F33),)</f>
        <v>0</v>
      </c>
      <c r="Y33" s="35" cm="1">
        <f t="array" aca="1" ref="Y33" ca="1">IF(Y$9&gt;=$F33,$H33*OFFSET(Y$22,,1-$F33),)</f>
        <v>0</v>
      </c>
      <c r="Z33" s="35" cm="1">
        <f t="array" aca="1" ref="Z33" ca="1">IF(Z$9&gt;=$F33,$H33*OFFSET(Z$22,,1-$F33),)</f>
        <v>0</v>
      </c>
      <c r="AA33" s="35" cm="1">
        <f t="array" aca="1" ref="AA33" ca="1">IF(AA$9&gt;=$F33,$H33*OFFSET(AA$22,,1-$F33),)</f>
        <v>0</v>
      </c>
      <c r="AB33" s="35" cm="1">
        <f t="array" aca="1" ref="AB33" ca="1">IF(AB$9&gt;=$F33,$H33*OFFSET(AB$22,,1-$F33),)</f>
        <v>0</v>
      </c>
      <c r="AC33" s="35" cm="1">
        <f t="array" aca="1" ref="AC33" ca="1">IF(AC$9&gt;=$F33,$H33*OFFSET(AC$22,,1-$F33),)</f>
        <v>0</v>
      </c>
      <c r="AD33" s="35" cm="1">
        <f t="array" aca="1" ref="AD33" ca="1">IF(AD$9&gt;=$F33,$H33*OFFSET(AD$22,,1-$F33),)</f>
        <v>0</v>
      </c>
      <c r="AE33" s="35" cm="1">
        <f t="array" aca="1" ref="AE33" ca="1">IF(AE$9&gt;=$F33,$H33*OFFSET(AE$22,,1-$F33),)</f>
        <v>0</v>
      </c>
      <c r="AF33" s="35" cm="1">
        <f t="array" aca="1" ref="AF33" ca="1">IF(AF$9&gt;=$F33,$H33*OFFSET(AF$22,,1-$F33),)</f>
        <v>0</v>
      </c>
      <c r="AG33" s="35" cm="1">
        <f t="array" aca="1" ref="AG33" ca="1">IF(AG$9&gt;=$F33,$H33*OFFSET(AG$22,,1-$F33),)</f>
        <v>0</v>
      </c>
      <c r="AH33" s="35" cm="1">
        <f t="array" aca="1" ref="AH33" ca="1">IF(AH$9&gt;=$F33,$H33*OFFSET(AH$22,,1-$F33),)</f>
        <v>0</v>
      </c>
      <c r="AI33" s="35" cm="1">
        <f t="array" aca="1" ref="AI33" ca="1">IF(AI$9&gt;=$F33,$H33*OFFSET(AI$22,,1-$F33),)</f>
        <v>0</v>
      </c>
      <c r="AJ33" s="35" cm="1">
        <f t="array" aca="1" ref="AJ33" ca="1">IF(AJ$9&gt;=$F33,$H33*OFFSET(AJ$22,,1-$F33),)</f>
        <v>0</v>
      </c>
      <c r="AK33" s="35" cm="1">
        <f t="array" aca="1" ref="AK33" ca="1">IF(AK$9&gt;=$F33,$H33*OFFSET(AK$22,,1-$F33),)</f>
        <v>0</v>
      </c>
      <c r="AL33" s="35" cm="1">
        <f t="array" aca="1" ref="AL33" ca="1">IF(AL$9&gt;=$F33,$H33*OFFSET(AL$22,,1-$F33),)</f>
        <v>0</v>
      </c>
      <c r="AM33" s="35" cm="1">
        <f t="array" aca="1" ref="AM33" ca="1">IF(AM$9&gt;=$F33,$H33*OFFSET(AM$22,,1-$F33),)</f>
        <v>0</v>
      </c>
      <c r="AN33" s="35" cm="1">
        <f t="array" aca="1" ref="AN33" ca="1">IF(AN$9&gt;=$F33,$H33*OFFSET(AN$22,,1-$F33),)</f>
        <v>0</v>
      </c>
      <c r="AO33" s="35" cm="1">
        <f t="array" aca="1" ref="AO33" ca="1">IF(AO$9&gt;=$F33,$H33*OFFSET(AO$22,,1-$F33),)</f>
        <v>0</v>
      </c>
      <c r="AP33" s="35" cm="1">
        <f t="array" aca="1" ref="AP33" ca="1">IF(AP$9&gt;=$F33,$H33*OFFSET(AP$22,,1-$F33),)</f>
        <v>0</v>
      </c>
      <c r="AQ33" s="35" cm="1">
        <f t="array" aca="1" ref="AQ33" ca="1">IF(AQ$9&gt;=$F33,$H33*OFFSET(AQ$22,,1-$F33),)</f>
        <v>0</v>
      </c>
      <c r="AR33" s="35" cm="1">
        <f t="array" aca="1" ref="AR33" ca="1">IF(AR$9&gt;=$F33,$H33*OFFSET(AR$22,,1-$F33),)</f>
        <v>0</v>
      </c>
      <c r="AS33" s="35" cm="1">
        <f t="array" aca="1" ref="AS33" ca="1">IF(AS$9&gt;=$F33,$H33*OFFSET(AS$22,,1-$F33),)</f>
        <v>0</v>
      </c>
      <c r="AT33" s="35" cm="1">
        <f t="array" aca="1" ref="AT33" ca="1">IF(AT$9&gt;=$F33,$H33*OFFSET(AT$22,,1-$F33),)</f>
        <v>0</v>
      </c>
      <c r="AU33" s="35" cm="1">
        <f t="array" aca="1" ref="AU33" ca="1">IF(AU$9&gt;=$F33,$H33*OFFSET(AU$22,,1-$F33),)</f>
        <v>0</v>
      </c>
      <c r="AV33" s="35" cm="1">
        <f t="array" aca="1" ref="AV33" ca="1">IF(AV$9&gt;=$F33,$H33*OFFSET(AV$22,,1-$F33),)</f>
        <v>0</v>
      </c>
      <c r="AW33" s="35" cm="1">
        <f t="array" aca="1" ref="AW33" ca="1">IF(AW$9&gt;=$F33,$H33*OFFSET(AW$22,,1-$F33),)</f>
        <v>0</v>
      </c>
    </row>
    <row r="34" spans="6:49" outlineLevel="1" x14ac:dyDescent="0.2">
      <c r="F34" s="62">
        <f ca="1">OFFSET($I$9,,ROWS($E$33:$E34))</f>
        <v>2</v>
      </c>
      <c r="H34" s="64">
        <f ca="1">OFFSET($I$26,,ROWS($E$33:$E34))</f>
        <v>100</v>
      </c>
      <c r="J34" s="35" cm="1">
        <f t="array" aca="1" ref="J34" ca="1">IF(J$9&gt;=$F34,$H34*OFFSET(J$22,,1-$F34),)</f>
        <v>0</v>
      </c>
      <c r="K34" s="35" cm="1">
        <f t="array" aca="1" ref="K34" ca="1">IF(K$9&gt;=$F34,$H34*OFFSET(K$22,,1-$F34),)</f>
        <v>4</v>
      </c>
      <c r="L34" s="35" cm="1">
        <f t="array" aca="1" ref="L34" ca="1">IF(L$9&gt;=$F34,$H34*OFFSET(L$22,,1-$F34),)</f>
        <v>4</v>
      </c>
      <c r="M34" s="35" cm="1">
        <f t="array" aca="1" ref="M34" ca="1">IF(M$9&gt;=$F34,$H34*OFFSET(M$22,,1-$F34),)</f>
        <v>4</v>
      </c>
      <c r="N34" s="35" cm="1">
        <f t="array" aca="1" ref="N34" ca="1">IF(N$9&gt;=$F34,$H34*OFFSET(N$22,,1-$F34),)</f>
        <v>4</v>
      </c>
      <c r="O34" s="35" cm="1">
        <f t="array" aca="1" ref="O34" ca="1">IF(O$9&gt;=$F34,$H34*OFFSET(O$22,,1-$F34),)</f>
        <v>4</v>
      </c>
      <c r="P34" s="35" cm="1">
        <f t="array" aca="1" ref="P34" ca="1">IF(P$9&gt;=$F34,$H34*OFFSET(P$22,,1-$F34),)</f>
        <v>4</v>
      </c>
      <c r="Q34" s="35" cm="1">
        <f t="array" aca="1" ref="Q34" ca="1">IF(Q$9&gt;=$F34,$H34*OFFSET(Q$22,,1-$F34),)</f>
        <v>4</v>
      </c>
      <c r="R34" s="35" cm="1">
        <f t="array" aca="1" ref="R34" ca="1">IF(R$9&gt;=$F34,$H34*OFFSET(R$22,,1-$F34),)</f>
        <v>4</v>
      </c>
      <c r="S34" s="35" cm="1">
        <f t="array" aca="1" ref="S34" ca="1">IF(S$9&gt;=$F34,$H34*OFFSET(S$22,,1-$F34),)</f>
        <v>4</v>
      </c>
      <c r="T34" s="35" cm="1">
        <f t="array" aca="1" ref="T34" ca="1">IF(T$9&gt;=$F34,$H34*OFFSET(T$22,,1-$F34),)</f>
        <v>4</v>
      </c>
      <c r="U34" s="35" cm="1">
        <f t="array" aca="1" ref="U34" ca="1">IF(U$9&gt;=$F34,$H34*OFFSET(U$22,,1-$F34),)</f>
        <v>4</v>
      </c>
      <c r="V34" s="35" cm="1">
        <f t="array" aca="1" ref="V34" ca="1">IF(V$9&gt;=$F34,$H34*OFFSET(V$22,,1-$F34),)</f>
        <v>56.000000000000007</v>
      </c>
      <c r="W34" s="35" cm="1">
        <f t="array" aca="1" ref="W34" ca="1">IF(W$9&gt;=$F34,$H34*OFFSET(W$22,,1-$F34),)</f>
        <v>0</v>
      </c>
      <c r="X34" s="35" cm="1">
        <f t="array" aca="1" ref="X34" ca="1">IF(X$9&gt;=$F34,$H34*OFFSET(X$22,,1-$F34),)</f>
        <v>0</v>
      </c>
      <c r="Y34" s="35" cm="1">
        <f t="array" aca="1" ref="Y34" ca="1">IF(Y$9&gt;=$F34,$H34*OFFSET(Y$22,,1-$F34),)</f>
        <v>0</v>
      </c>
      <c r="Z34" s="35" cm="1">
        <f t="array" aca="1" ref="Z34" ca="1">IF(Z$9&gt;=$F34,$H34*OFFSET(Z$22,,1-$F34),)</f>
        <v>0</v>
      </c>
      <c r="AA34" s="35" cm="1">
        <f t="array" aca="1" ref="AA34" ca="1">IF(AA$9&gt;=$F34,$H34*OFFSET(AA$22,,1-$F34),)</f>
        <v>0</v>
      </c>
      <c r="AB34" s="35" cm="1">
        <f t="array" aca="1" ref="AB34" ca="1">IF(AB$9&gt;=$F34,$H34*OFFSET(AB$22,,1-$F34),)</f>
        <v>0</v>
      </c>
      <c r="AC34" s="35" cm="1">
        <f t="array" aca="1" ref="AC34" ca="1">IF(AC$9&gt;=$F34,$H34*OFFSET(AC$22,,1-$F34),)</f>
        <v>0</v>
      </c>
      <c r="AD34" s="35" cm="1">
        <f t="array" aca="1" ref="AD34" ca="1">IF(AD$9&gt;=$F34,$H34*OFFSET(AD$22,,1-$F34),)</f>
        <v>0</v>
      </c>
      <c r="AE34" s="35" cm="1">
        <f t="array" aca="1" ref="AE34" ca="1">IF(AE$9&gt;=$F34,$H34*OFFSET(AE$22,,1-$F34),)</f>
        <v>0</v>
      </c>
      <c r="AF34" s="35" cm="1">
        <f t="array" aca="1" ref="AF34" ca="1">IF(AF$9&gt;=$F34,$H34*OFFSET(AF$22,,1-$F34),)</f>
        <v>0</v>
      </c>
      <c r="AG34" s="35" cm="1">
        <f t="array" aca="1" ref="AG34" ca="1">IF(AG$9&gt;=$F34,$H34*OFFSET(AG$22,,1-$F34),)</f>
        <v>0</v>
      </c>
      <c r="AH34" s="35" cm="1">
        <f t="array" aca="1" ref="AH34" ca="1">IF(AH$9&gt;=$F34,$H34*OFFSET(AH$22,,1-$F34),)</f>
        <v>0</v>
      </c>
      <c r="AI34" s="35" cm="1">
        <f t="array" aca="1" ref="AI34" ca="1">IF(AI$9&gt;=$F34,$H34*OFFSET(AI$22,,1-$F34),)</f>
        <v>0</v>
      </c>
      <c r="AJ34" s="35" cm="1">
        <f t="array" aca="1" ref="AJ34" ca="1">IF(AJ$9&gt;=$F34,$H34*OFFSET(AJ$22,,1-$F34),)</f>
        <v>0</v>
      </c>
      <c r="AK34" s="35" cm="1">
        <f t="array" aca="1" ref="AK34" ca="1">IF(AK$9&gt;=$F34,$H34*OFFSET(AK$22,,1-$F34),)</f>
        <v>0</v>
      </c>
      <c r="AL34" s="35" cm="1">
        <f t="array" aca="1" ref="AL34" ca="1">IF(AL$9&gt;=$F34,$H34*OFFSET(AL$22,,1-$F34),)</f>
        <v>0</v>
      </c>
      <c r="AM34" s="35" cm="1">
        <f t="array" aca="1" ref="AM34" ca="1">IF(AM$9&gt;=$F34,$H34*OFFSET(AM$22,,1-$F34),)</f>
        <v>0</v>
      </c>
      <c r="AN34" s="35" cm="1">
        <f t="array" aca="1" ref="AN34" ca="1">IF(AN$9&gt;=$F34,$H34*OFFSET(AN$22,,1-$F34),)</f>
        <v>0</v>
      </c>
      <c r="AO34" s="35" cm="1">
        <f t="array" aca="1" ref="AO34" ca="1">IF(AO$9&gt;=$F34,$H34*OFFSET(AO$22,,1-$F34),)</f>
        <v>0</v>
      </c>
      <c r="AP34" s="35" cm="1">
        <f t="array" aca="1" ref="AP34" ca="1">IF(AP$9&gt;=$F34,$H34*OFFSET(AP$22,,1-$F34),)</f>
        <v>0</v>
      </c>
      <c r="AQ34" s="35" cm="1">
        <f t="array" aca="1" ref="AQ34" ca="1">IF(AQ$9&gt;=$F34,$H34*OFFSET(AQ$22,,1-$F34),)</f>
        <v>0</v>
      </c>
      <c r="AR34" s="35" cm="1">
        <f t="array" aca="1" ref="AR34" ca="1">IF(AR$9&gt;=$F34,$H34*OFFSET(AR$22,,1-$F34),)</f>
        <v>0</v>
      </c>
      <c r="AS34" s="35" cm="1">
        <f t="array" aca="1" ref="AS34" ca="1">IF(AS$9&gt;=$F34,$H34*OFFSET(AS$22,,1-$F34),)</f>
        <v>0</v>
      </c>
      <c r="AT34" s="35" cm="1">
        <f t="array" aca="1" ref="AT34" ca="1">IF(AT$9&gt;=$F34,$H34*OFFSET(AT$22,,1-$F34),)</f>
        <v>0</v>
      </c>
      <c r="AU34" s="35" cm="1">
        <f t="array" aca="1" ref="AU34" ca="1">IF(AU$9&gt;=$F34,$H34*OFFSET(AU$22,,1-$F34),)</f>
        <v>0</v>
      </c>
      <c r="AV34" s="35" cm="1">
        <f t="array" aca="1" ref="AV34" ca="1">IF(AV$9&gt;=$F34,$H34*OFFSET(AV$22,,1-$F34),)</f>
        <v>0</v>
      </c>
      <c r="AW34" s="35" cm="1">
        <f t="array" aca="1" ref="AW34" ca="1">IF(AW$9&gt;=$F34,$H34*OFFSET(AW$22,,1-$F34),)</f>
        <v>0</v>
      </c>
    </row>
    <row r="35" spans="6:49" outlineLevel="1" x14ac:dyDescent="0.2">
      <c r="F35" s="62">
        <f ca="1">OFFSET($I$9,,ROWS($E$33:$E35))</f>
        <v>3</v>
      </c>
      <c r="H35" s="64">
        <f ca="1">OFFSET($I$26,,ROWS($E$33:$E35))</f>
        <v>200</v>
      </c>
      <c r="J35" s="35" cm="1">
        <f t="array" aca="1" ref="J35" ca="1">IF(J$9&gt;=$F35,$H35*OFFSET(J$22,,1-$F35),)</f>
        <v>0</v>
      </c>
      <c r="K35" s="35" cm="1">
        <f t="array" aca="1" ref="K35" ca="1">IF(K$9&gt;=$F35,$H35*OFFSET(K$22,,1-$F35),)</f>
        <v>0</v>
      </c>
      <c r="L35" s="35" cm="1">
        <f t="array" aca="1" ref="L35" ca="1">IF(L$9&gt;=$F35,$H35*OFFSET(L$22,,1-$F35),)</f>
        <v>8</v>
      </c>
      <c r="M35" s="35" cm="1">
        <f t="array" aca="1" ref="M35" ca="1">IF(M$9&gt;=$F35,$H35*OFFSET(M$22,,1-$F35),)</f>
        <v>8</v>
      </c>
      <c r="N35" s="35" cm="1">
        <f t="array" aca="1" ref="N35" ca="1">IF(N$9&gt;=$F35,$H35*OFFSET(N$22,,1-$F35),)</f>
        <v>8</v>
      </c>
      <c r="O35" s="35" cm="1">
        <f t="array" aca="1" ref="O35" ca="1">IF(O$9&gt;=$F35,$H35*OFFSET(O$22,,1-$F35),)</f>
        <v>8</v>
      </c>
      <c r="P35" s="35" cm="1">
        <f t="array" aca="1" ref="P35" ca="1">IF(P$9&gt;=$F35,$H35*OFFSET(P$22,,1-$F35),)</f>
        <v>8</v>
      </c>
      <c r="Q35" s="35" cm="1">
        <f t="array" aca="1" ref="Q35" ca="1">IF(Q$9&gt;=$F35,$H35*OFFSET(Q$22,,1-$F35),)</f>
        <v>8</v>
      </c>
      <c r="R35" s="35" cm="1">
        <f t="array" aca="1" ref="R35" ca="1">IF(R$9&gt;=$F35,$H35*OFFSET(R$22,,1-$F35),)</f>
        <v>8</v>
      </c>
      <c r="S35" s="35" cm="1">
        <f t="array" aca="1" ref="S35" ca="1">IF(S$9&gt;=$F35,$H35*OFFSET(S$22,,1-$F35),)</f>
        <v>8</v>
      </c>
      <c r="T35" s="35" cm="1">
        <f t="array" aca="1" ref="T35" ca="1">IF(T$9&gt;=$F35,$H35*OFFSET(T$22,,1-$F35),)</f>
        <v>8</v>
      </c>
      <c r="U35" s="35" cm="1">
        <f t="array" aca="1" ref="U35" ca="1">IF(U$9&gt;=$F35,$H35*OFFSET(U$22,,1-$F35),)</f>
        <v>8</v>
      </c>
      <c r="V35" s="35" cm="1">
        <f t="array" aca="1" ref="V35" ca="1">IF(V$9&gt;=$F35,$H35*OFFSET(V$22,,1-$F35),)</f>
        <v>8</v>
      </c>
      <c r="W35" s="35" cm="1">
        <f t="array" aca="1" ref="W35" ca="1">IF(W$9&gt;=$F35,$H35*OFFSET(W$22,,1-$F35),)</f>
        <v>112.00000000000001</v>
      </c>
      <c r="X35" s="35" cm="1">
        <f t="array" aca="1" ref="X35" ca="1">IF(X$9&gt;=$F35,$H35*OFFSET(X$22,,1-$F35),)</f>
        <v>0</v>
      </c>
      <c r="Y35" s="35" cm="1">
        <f t="array" aca="1" ref="Y35" ca="1">IF(Y$9&gt;=$F35,$H35*OFFSET(Y$22,,1-$F35),)</f>
        <v>0</v>
      </c>
      <c r="Z35" s="35" cm="1">
        <f t="array" aca="1" ref="Z35" ca="1">IF(Z$9&gt;=$F35,$H35*OFFSET(Z$22,,1-$F35),)</f>
        <v>0</v>
      </c>
      <c r="AA35" s="35" cm="1">
        <f t="array" aca="1" ref="AA35" ca="1">IF(AA$9&gt;=$F35,$H35*OFFSET(AA$22,,1-$F35),)</f>
        <v>0</v>
      </c>
      <c r="AB35" s="35" cm="1">
        <f t="array" aca="1" ref="AB35" ca="1">IF(AB$9&gt;=$F35,$H35*OFFSET(AB$22,,1-$F35),)</f>
        <v>0</v>
      </c>
      <c r="AC35" s="35" cm="1">
        <f t="array" aca="1" ref="AC35" ca="1">IF(AC$9&gt;=$F35,$H35*OFFSET(AC$22,,1-$F35),)</f>
        <v>0</v>
      </c>
      <c r="AD35" s="35" cm="1">
        <f t="array" aca="1" ref="AD35" ca="1">IF(AD$9&gt;=$F35,$H35*OFFSET(AD$22,,1-$F35),)</f>
        <v>0</v>
      </c>
      <c r="AE35" s="35" cm="1">
        <f t="array" aca="1" ref="AE35" ca="1">IF(AE$9&gt;=$F35,$H35*OFFSET(AE$22,,1-$F35),)</f>
        <v>0</v>
      </c>
      <c r="AF35" s="35" cm="1">
        <f t="array" aca="1" ref="AF35" ca="1">IF(AF$9&gt;=$F35,$H35*OFFSET(AF$22,,1-$F35),)</f>
        <v>0</v>
      </c>
      <c r="AG35" s="35" cm="1">
        <f t="array" aca="1" ref="AG35" ca="1">IF(AG$9&gt;=$F35,$H35*OFFSET(AG$22,,1-$F35),)</f>
        <v>0</v>
      </c>
      <c r="AH35" s="35" cm="1">
        <f t="array" aca="1" ref="AH35" ca="1">IF(AH$9&gt;=$F35,$H35*OFFSET(AH$22,,1-$F35),)</f>
        <v>0</v>
      </c>
      <c r="AI35" s="35" cm="1">
        <f t="array" aca="1" ref="AI35" ca="1">IF(AI$9&gt;=$F35,$H35*OFFSET(AI$22,,1-$F35),)</f>
        <v>0</v>
      </c>
      <c r="AJ35" s="35" cm="1">
        <f t="array" aca="1" ref="AJ35" ca="1">IF(AJ$9&gt;=$F35,$H35*OFFSET(AJ$22,,1-$F35),)</f>
        <v>0</v>
      </c>
      <c r="AK35" s="35" cm="1">
        <f t="array" aca="1" ref="AK35" ca="1">IF(AK$9&gt;=$F35,$H35*OFFSET(AK$22,,1-$F35),)</f>
        <v>0</v>
      </c>
      <c r="AL35" s="35" cm="1">
        <f t="array" aca="1" ref="AL35" ca="1">IF(AL$9&gt;=$F35,$H35*OFFSET(AL$22,,1-$F35),)</f>
        <v>0</v>
      </c>
      <c r="AM35" s="35" cm="1">
        <f t="array" aca="1" ref="AM35" ca="1">IF(AM$9&gt;=$F35,$H35*OFFSET(AM$22,,1-$F35),)</f>
        <v>0</v>
      </c>
      <c r="AN35" s="35" cm="1">
        <f t="array" aca="1" ref="AN35" ca="1">IF(AN$9&gt;=$F35,$H35*OFFSET(AN$22,,1-$F35),)</f>
        <v>0</v>
      </c>
      <c r="AO35" s="35" cm="1">
        <f t="array" aca="1" ref="AO35" ca="1">IF(AO$9&gt;=$F35,$H35*OFFSET(AO$22,,1-$F35),)</f>
        <v>0</v>
      </c>
      <c r="AP35" s="35" cm="1">
        <f t="array" aca="1" ref="AP35" ca="1">IF(AP$9&gt;=$F35,$H35*OFFSET(AP$22,,1-$F35),)</f>
        <v>0</v>
      </c>
      <c r="AQ35" s="35" cm="1">
        <f t="array" aca="1" ref="AQ35" ca="1">IF(AQ$9&gt;=$F35,$H35*OFFSET(AQ$22,,1-$F35),)</f>
        <v>0</v>
      </c>
      <c r="AR35" s="35" cm="1">
        <f t="array" aca="1" ref="AR35" ca="1">IF(AR$9&gt;=$F35,$H35*OFFSET(AR$22,,1-$F35),)</f>
        <v>0</v>
      </c>
      <c r="AS35" s="35" cm="1">
        <f t="array" aca="1" ref="AS35" ca="1">IF(AS$9&gt;=$F35,$H35*OFFSET(AS$22,,1-$F35),)</f>
        <v>0</v>
      </c>
      <c r="AT35" s="35" cm="1">
        <f t="array" aca="1" ref="AT35" ca="1">IF(AT$9&gt;=$F35,$H35*OFFSET(AT$22,,1-$F35),)</f>
        <v>0</v>
      </c>
      <c r="AU35" s="35" cm="1">
        <f t="array" aca="1" ref="AU35" ca="1">IF(AU$9&gt;=$F35,$H35*OFFSET(AU$22,,1-$F35),)</f>
        <v>0</v>
      </c>
      <c r="AV35" s="35" cm="1">
        <f t="array" aca="1" ref="AV35" ca="1">IF(AV$9&gt;=$F35,$H35*OFFSET(AV$22,,1-$F35),)</f>
        <v>0</v>
      </c>
      <c r="AW35" s="35" cm="1">
        <f t="array" aca="1" ref="AW35" ca="1">IF(AW$9&gt;=$F35,$H35*OFFSET(AW$22,,1-$F35),)</f>
        <v>0</v>
      </c>
    </row>
    <row r="36" spans="6:49" outlineLevel="1" x14ac:dyDescent="0.2">
      <c r="F36" s="62">
        <f ca="1">OFFSET($I$9,,ROWS($E$33:$E36))</f>
        <v>4</v>
      </c>
      <c r="H36" s="64">
        <f ca="1">OFFSET($I$26,,ROWS($E$33:$E36))</f>
        <v>399.99999999999989</v>
      </c>
      <c r="J36" s="35" cm="1">
        <f t="array" aca="1" ref="J36" ca="1">IF(J$9&gt;=$F36,$H36*OFFSET(J$22,,1-$F36),)</f>
        <v>0</v>
      </c>
      <c r="K36" s="35" cm="1">
        <f t="array" aca="1" ref="K36" ca="1">IF(K$9&gt;=$F36,$H36*OFFSET(K$22,,1-$F36),)</f>
        <v>0</v>
      </c>
      <c r="L36" s="35" cm="1">
        <f t="array" aca="1" ref="L36" ca="1">IF(L$9&gt;=$F36,$H36*OFFSET(L$22,,1-$F36),)</f>
        <v>0</v>
      </c>
      <c r="M36" s="35" cm="1">
        <f t="array" aca="1" ref="M36" ca="1">IF(M$9&gt;=$F36,$H36*OFFSET(M$22,,1-$F36),)</f>
        <v>15.999999999999996</v>
      </c>
      <c r="N36" s="35" cm="1">
        <f t="array" aca="1" ref="N36" ca="1">IF(N$9&gt;=$F36,$H36*OFFSET(N$22,,1-$F36),)</f>
        <v>15.999999999999996</v>
      </c>
      <c r="O36" s="35" cm="1">
        <f t="array" aca="1" ref="O36" ca="1">IF(O$9&gt;=$F36,$H36*OFFSET(O$22,,1-$F36),)</f>
        <v>15.999999999999996</v>
      </c>
      <c r="P36" s="35" cm="1">
        <f t="array" aca="1" ref="P36" ca="1">IF(P$9&gt;=$F36,$H36*OFFSET(P$22,,1-$F36),)</f>
        <v>15.999999999999996</v>
      </c>
      <c r="Q36" s="35" cm="1">
        <f t="array" aca="1" ref="Q36" ca="1">IF(Q$9&gt;=$F36,$H36*OFFSET(Q$22,,1-$F36),)</f>
        <v>15.999999999999996</v>
      </c>
      <c r="R36" s="35" cm="1">
        <f t="array" aca="1" ref="R36" ca="1">IF(R$9&gt;=$F36,$H36*OFFSET(R$22,,1-$F36),)</f>
        <v>15.999999999999996</v>
      </c>
      <c r="S36" s="35" cm="1">
        <f t="array" aca="1" ref="S36" ca="1">IF(S$9&gt;=$F36,$H36*OFFSET(S$22,,1-$F36),)</f>
        <v>15.999999999999996</v>
      </c>
      <c r="T36" s="35" cm="1">
        <f t="array" aca="1" ref="T36" ca="1">IF(T$9&gt;=$F36,$H36*OFFSET(T$22,,1-$F36),)</f>
        <v>15.999999999999996</v>
      </c>
      <c r="U36" s="35" cm="1">
        <f t="array" aca="1" ref="U36" ca="1">IF(U$9&gt;=$F36,$H36*OFFSET(U$22,,1-$F36),)</f>
        <v>15.999999999999996</v>
      </c>
      <c r="V36" s="35" cm="1">
        <f t="array" aca="1" ref="V36" ca="1">IF(V$9&gt;=$F36,$H36*OFFSET(V$22,,1-$F36),)</f>
        <v>15.999999999999996</v>
      </c>
      <c r="W36" s="35" cm="1">
        <f t="array" aca="1" ref="W36" ca="1">IF(W$9&gt;=$F36,$H36*OFFSET(W$22,,1-$F36),)</f>
        <v>15.999999999999996</v>
      </c>
      <c r="X36" s="35" cm="1">
        <f t="array" aca="1" ref="X36" ca="1">IF(X$9&gt;=$F36,$H36*OFFSET(X$22,,1-$F36),)</f>
        <v>223.99999999999997</v>
      </c>
      <c r="Y36" s="35" cm="1">
        <f t="array" aca="1" ref="Y36" ca="1">IF(Y$9&gt;=$F36,$H36*OFFSET(Y$22,,1-$F36),)</f>
        <v>0</v>
      </c>
      <c r="Z36" s="35" cm="1">
        <f t="array" aca="1" ref="Z36" ca="1">IF(Z$9&gt;=$F36,$H36*OFFSET(Z$22,,1-$F36),)</f>
        <v>0</v>
      </c>
      <c r="AA36" s="35" cm="1">
        <f t="array" aca="1" ref="AA36" ca="1">IF(AA$9&gt;=$F36,$H36*OFFSET(AA$22,,1-$F36),)</f>
        <v>0</v>
      </c>
      <c r="AB36" s="35" cm="1">
        <f t="array" aca="1" ref="AB36" ca="1">IF(AB$9&gt;=$F36,$H36*OFFSET(AB$22,,1-$F36),)</f>
        <v>0</v>
      </c>
      <c r="AC36" s="35" cm="1">
        <f t="array" aca="1" ref="AC36" ca="1">IF(AC$9&gt;=$F36,$H36*OFFSET(AC$22,,1-$F36),)</f>
        <v>0</v>
      </c>
      <c r="AD36" s="35" cm="1">
        <f t="array" aca="1" ref="AD36" ca="1">IF(AD$9&gt;=$F36,$H36*OFFSET(AD$22,,1-$F36),)</f>
        <v>0</v>
      </c>
      <c r="AE36" s="35" cm="1">
        <f t="array" aca="1" ref="AE36" ca="1">IF(AE$9&gt;=$F36,$H36*OFFSET(AE$22,,1-$F36),)</f>
        <v>0</v>
      </c>
      <c r="AF36" s="35" cm="1">
        <f t="array" aca="1" ref="AF36" ca="1">IF(AF$9&gt;=$F36,$H36*OFFSET(AF$22,,1-$F36),)</f>
        <v>0</v>
      </c>
      <c r="AG36" s="35" cm="1">
        <f t="array" aca="1" ref="AG36" ca="1">IF(AG$9&gt;=$F36,$H36*OFFSET(AG$22,,1-$F36),)</f>
        <v>0</v>
      </c>
      <c r="AH36" s="35" cm="1">
        <f t="array" aca="1" ref="AH36" ca="1">IF(AH$9&gt;=$F36,$H36*OFFSET(AH$22,,1-$F36),)</f>
        <v>0</v>
      </c>
      <c r="AI36" s="35" cm="1">
        <f t="array" aca="1" ref="AI36" ca="1">IF(AI$9&gt;=$F36,$H36*OFFSET(AI$22,,1-$F36),)</f>
        <v>0</v>
      </c>
      <c r="AJ36" s="35" cm="1">
        <f t="array" aca="1" ref="AJ36" ca="1">IF(AJ$9&gt;=$F36,$H36*OFFSET(AJ$22,,1-$F36),)</f>
        <v>0</v>
      </c>
      <c r="AK36" s="35" cm="1">
        <f t="array" aca="1" ref="AK36" ca="1">IF(AK$9&gt;=$F36,$H36*OFFSET(AK$22,,1-$F36),)</f>
        <v>0</v>
      </c>
      <c r="AL36" s="35" cm="1">
        <f t="array" aca="1" ref="AL36" ca="1">IF(AL$9&gt;=$F36,$H36*OFFSET(AL$22,,1-$F36),)</f>
        <v>0</v>
      </c>
      <c r="AM36" s="35" cm="1">
        <f t="array" aca="1" ref="AM36" ca="1">IF(AM$9&gt;=$F36,$H36*OFFSET(AM$22,,1-$F36),)</f>
        <v>0</v>
      </c>
      <c r="AN36" s="35" cm="1">
        <f t="array" aca="1" ref="AN36" ca="1">IF(AN$9&gt;=$F36,$H36*OFFSET(AN$22,,1-$F36),)</f>
        <v>0</v>
      </c>
      <c r="AO36" s="35" cm="1">
        <f t="array" aca="1" ref="AO36" ca="1">IF(AO$9&gt;=$F36,$H36*OFFSET(AO$22,,1-$F36),)</f>
        <v>0</v>
      </c>
      <c r="AP36" s="35" cm="1">
        <f t="array" aca="1" ref="AP36" ca="1">IF(AP$9&gt;=$F36,$H36*OFFSET(AP$22,,1-$F36),)</f>
        <v>0</v>
      </c>
      <c r="AQ36" s="35" cm="1">
        <f t="array" aca="1" ref="AQ36" ca="1">IF(AQ$9&gt;=$F36,$H36*OFFSET(AQ$22,,1-$F36),)</f>
        <v>0</v>
      </c>
      <c r="AR36" s="35" cm="1">
        <f t="array" aca="1" ref="AR36" ca="1">IF(AR$9&gt;=$F36,$H36*OFFSET(AR$22,,1-$F36),)</f>
        <v>0</v>
      </c>
      <c r="AS36" s="35" cm="1">
        <f t="array" aca="1" ref="AS36" ca="1">IF(AS$9&gt;=$F36,$H36*OFFSET(AS$22,,1-$F36),)</f>
        <v>0</v>
      </c>
      <c r="AT36" s="35" cm="1">
        <f t="array" aca="1" ref="AT36" ca="1">IF(AT$9&gt;=$F36,$H36*OFFSET(AT$22,,1-$F36),)</f>
        <v>0</v>
      </c>
      <c r="AU36" s="35" cm="1">
        <f t="array" aca="1" ref="AU36" ca="1">IF(AU$9&gt;=$F36,$H36*OFFSET(AU$22,,1-$F36),)</f>
        <v>0</v>
      </c>
      <c r="AV36" s="35" cm="1">
        <f t="array" aca="1" ref="AV36" ca="1">IF(AV$9&gt;=$F36,$H36*OFFSET(AV$22,,1-$F36),)</f>
        <v>0</v>
      </c>
      <c r="AW36" s="35" cm="1">
        <f t="array" aca="1" ref="AW36" ca="1">IF(AW$9&gt;=$F36,$H36*OFFSET(AW$22,,1-$F36),)</f>
        <v>0</v>
      </c>
    </row>
    <row r="37" spans="6:49" outlineLevel="1" x14ac:dyDescent="0.2">
      <c r="F37" s="62">
        <f ca="1">OFFSET($I$9,,ROWS($E$33:$E37))</f>
        <v>5</v>
      </c>
      <c r="H37" s="64">
        <f ca="1">OFFSET($I$26,,ROWS($E$33:$E37))</f>
        <v>315</v>
      </c>
      <c r="J37" s="35" cm="1">
        <f t="array" aca="1" ref="J37" ca="1">IF(J$9&gt;=$F37,$H37*OFFSET(J$22,,1-$F37),)</f>
        <v>0</v>
      </c>
      <c r="K37" s="35" cm="1">
        <f t="array" aca="1" ref="K37" ca="1">IF(K$9&gt;=$F37,$H37*OFFSET(K$22,,1-$F37),)</f>
        <v>0</v>
      </c>
      <c r="L37" s="35" cm="1">
        <f t="array" aca="1" ref="L37" ca="1">IF(L$9&gt;=$F37,$H37*OFFSET(L$22,,1-$F37),)</f>
        <v>0</v>
      </c>
      <c r="M37" s="35" cm="1">
        <f t="array" aca="1" ref="M37" ca="1">IF(M$9&gt;=$F37,$H37*OFFSET(M$22,,1-$F37),)</f>
        <v>0</v>
      </c>
      <c r="N37" s="35" cm="1">
        <f t="array" aca="1" ref="N37" ca="1">IF(N$9&gt;=$F37,$H37*OFFSET(N$22,,1-$F37),)</f>
        <v>12.6</v>
      </c>
      <c r="O37" s="35" cm="1">
        <f t="array" aca="1" ref="O37" ca="1">IF(O$9&gt;=$F37,$H37*OFFSET(O$22,,1-$F37),)</f>
        <v>12.6</v>
      </c>
      <c r="P37" s="35" cm="1">
        <f t="array" aca="1" ref="P37" ca="1">IF(P$9&gt;=$F37,$H37*OFFSET(P$22,,1-$F37),)</f>
        <v>12.6</v>
      </c>
      <c r="Q37" s="35" cm="1">
        <f t="array" aca="1" ref="Q37" ca="1">IF(Q$9&gt;=$F37,$H37*OFFSET(Q$22,,1-$F37),)</f>
        <v>12.6</v>
      </c>
      <c r="R37" s="35" cm="1">
        <f t="array" aca="1" ref="R37" ca="1">IF(R$9&gt;=$F37,$H37*OFFSET(R$22,,1-$F37),)</f>
        <v>12.6</v>
      </c>
      <c r="S37" s="35" cm="1">
        <f t="array" aca="1" ref="S37" ca="1">IF(S$9&gt;=$F37,$H37*OFFSET(S$22,,1-$F37),)</f>
        <v>12.6</v>
      </c>
      <c r="T37" s="35" cm="1">
        <f t="array" aca="1" ref="T37" ca="1">IF(T$9&gt;=$F37,$H37*OFFSET(T$22,,1-$F37),)</f>
        <v>12.6</v>
      </c>
      <c r="U37" s="35" cm="1">
        <f t="array" aca="1" ref="U37" ca="1">IF(U$9&gt;=$F37,$H37*OFFSET(U$22,,1-$F37),)</f>
        <v>12.6</v>
      </c>
      <c r="V37" s="35" cm="1">
        <f t="array" aca="1" ref="V37" ca="1">IF(V$9&gt;=$F37,$H37*OFFSET(V$22,,1-$F37),)</f>
        <v>12.6</v>
      </c>
      <c r="W37" s="35" cm="1">
        <f t="array" aca="1" ref="W37" ca="1">IF(W$9&gt;=$F37,$H37*OFFSET(W$22,,1-$F37),)</f>
        <v>12.6</v>
      </c>
      <c r="X37" s="35" cm="1">
        <f t="array" aca="1" ref="X37" ca="1">IF(X$9&gt;=$F37,$H37*OFFSET(X$22,,1-$F37),)</f>
        <v>12.6</v>
      </c>
      <c r="Y37" s="35" cm="1">
        <f t="array" aca="1" ref="Y37" ca="1">IF(Y$9&gt;=$F37,$H37*OFFSET(Y$22,,1-$F37),)</f>
        <v>176.4</v>
      </c>
      <c r="Z37" s="35" cm="1">
        <f t="array" aca="1" ref="Z37" ca="1">IF(Z$9&gt;=$F37,$H37*OFFSET(Z$22,,1-$F37),)</f>
        <v>0</v>
      </c>
      <c r="AA37" s="35" cm="1">
        <f t="array" aca="1" ref="AA37" ca="1">IF(AA$9&gt;=$F37,$H37*OFFSET(AA$22,,1-$F37),)</f>
        <v>0</v>
      </c>
      <c r="AB37" s="35" cm="1">
        <f t="array" aca="1" ref="AB37" ca="1">IF(AB$9&gt;=$F37,$H37*OFFSET(AB$22,,1-$F37),)</f>
        <v>0</v>
      </c>
      <c r="AC37" s="35" cm="1">
        <f t="array" aca="1" ref="AC37" ca="1">IF(AC$9&gt;=$F37,$H37*OFFSET(AC$22,,1-$F37),)</f>
        <v>0</v>
      </c>
      <c r="AD37" s="35" cm="1">
        <f t="array" aca="1" ref="AD37" ca="1">IF(AD$9&gt;=$F37,$H37*OFFSET(AD$22,,1-$F37),)</f>
        <v>0</v>
      </c>
      <c r="AE37" s="35" cm="1">
        <f t="array" aca="1" ref="AE37" ca="1">IF(AE$9&gt;=$F37,$H37*OFFSET(AE$22,,1-$F37),)</f>
        <v>0</v>
      </c>
      <c r="AF37" s="35" cm="1">
        <f t="array" aca="1" ref="AF37" ca="1">IF(AF$9&gt;=$F37,$H37*OFFSET(AF$22,,1-$F37),)</f>
        <v>0</v>
      </c>
      <c r="AG37" s="35" cm="1">
        <f t="array" aca="1" ref="AG37" ca="1">IF(AG$9&gt;=$F37,$H37*OFFSET(AG$22,,1-$F37),)</f>
        <v>0</v>
      </c>
      <c r="AH37" s="35" cm="1">
        <f t="array" aca="1" ref="AH37" ca="1">IF(AH$9&gt;=$F37,$H37*OFFSET(AH$22,,1-$F37),)</f>
        <v>0</v>
      </c>
      <c r="AI37" s="35" cm="1">
        <f t="array" aca="1" ref="AI37" ca="1">IF(AI$9&gt;=$F37,$H37*OFFSET(AI$22,,1-$F37),)</f>
        <v>0</v>
      </c>
      <c r="AJ37" s="35" cm="1">
        <f t="array" aca="1" ref="AJ37" ca="1">IF(AJ$9&gt;=$F37,$H37*OFFSET(AJ$22,,1-$F37),)</f>
        <v>0</v>
      </c>
      <c r="AK37" s="35" cm="1">
        <f t="array" aca="1" ref="AK37" ca="1">IF(AK$9&gt;=$F37,$H37*OFFSET(AK$22,,1-$F37),)</f>
        <v>0</v>
      </c>
      <c r="AL37" s="35" cm="1">
        <f t="array" aca="1" ref="AL37" ca="1">IF(AL$9&gt;=$F37,$H37*OFFSET(AL$22,,1-$F37),)</f>
        <v>0</v>
      </c>
      <c r="AM37" s="35" cm="1">
        <f t="array" aca="1" ref="AM37" ca="1">IF(AM$9&gt;=$F37,$H37*OFFSET(AM$22,,1-$F37),)</f>
        <v>0</v>
      </c>
      <c r="AN37" s="35" cm="1">
        <f t="array" aca="1" ref="AN37" ca="1">IF(AN$9&gt;=$F37,$H37*OFFSET(AN$22,,1-$F37),)</f>
        <v>0</v>
      </c>
      <c r="AO37" s="35" cm="1">
        <f t="array" aca="1" ref="AO37" ca="1">IF(AO$9&gt;=$F37,$H37*OFFSET(AO$22,,1-$F37),)</f>
        <v>0</v>
      </c>
      <c r="AP37" s="35" cm="1">
        <f t="array" aca="1" ref="AP37" ca="1">IF(AP$9&gt;=$F37,$H37*OFFSET(AP$22,,1-$F37),)</f>
        <v>0</v>
      </c>
      <c r="AQ37" s="35" cm="1">
        <f t="array" aca="1" ref="AQ37" ca="1">IF(AQ$9&gt;=$F37,$H37*OFFSET(AQ$22,,1-$F37),)</f>
        <v>0</v>
      </c>
      <c r="AR37" s="35" cm="1">
        <f t="array" aca="1" ref="AR37" ca="1">IF(AR$9&gt;=$F37,$H37*OFFSET(AR$22,,1-$F37),)</f>
        <v>0</v>
      </c>
      <c r="AS37" s="35" cm="1">
        <f t="array" aca="1" ref="AS37" ca="1">IF(AS$9&gt;=$F37,$H37*OFFSET(AS$22,,1-$F37),)</f>
        <v>0</v>
      </c>
      <c r="AT37" s="35" cm="1">
        <f t="array" aca="1" ref="AT37" ca="1">IF(AT$9&gt;=$F37,$H37*OFFSET(AT$22,,1-$F37),)</f>
        <v>0</v>
      </c>
      <c r="AU37" s="35" cm="1">
        <f t="array" aca="1" ref="AU37" ca="1">IF(AU$9&gt;=$F37,$H37*OFFSET(AU$22,,1-$F37),)</f>
        <v>0</v>
      </c>
      <c r="AV37" s="35" cm="1">
        <f t="array" aca="1" ref="AV37" ca="1">IF(AV$9&gt;=$F37,$H37*OFFSET(AV$22,,1-$F37),)</f>
        <v>0</v>
      </c>
      <c r="AW37" s="35" cm="1">
        <f t="array" aca="1" ref="AW37" ca="1">IF(AW$9&gt;=$F37,$H37*OFFSET(AW$22,,1-$F37),)</f>
        <v>0</v>
      </c>
    </row>
    <row r="38" spans="6:49" outlineLevel="1" x14ac:dyDescent="0.2">
      <c r="F38" s="62">
        <f ca="1">OFFSET($I$9,,ROWS($E$33:$E38))</f>
        <v>6</v>
      </c>
      <c r="H38" s="64">
        <f ca="1">OFFSET($I$26,,ROWS($E$33:$E38))</f>
        <v>105</v>
      </c>
      <c r="J38" s="35" cm="1">
        <f t="array" aca="1" ref="J38" ca="1">IF(J$9&gt;=$F38,$H38*OFFSET(J$22,,1-$F38),)</f>
        <v>0</v>
      </c>
      <c r="K38" s="35" cm="1">
        <f t="array" aca="1" ref="K38" ca="1">IF(K$9&gt;=$F38,$H38*OFFSET(K$22,,1-$F38),)</f>
        <v>0</v>
      </c>
      <c r="L38" s="35" cm="1">
        <f t="array" aca="1" ref="L38" ca="1">IF(L$9&gt;=$F38,$H38*OFFSET(L$22,,1-$F38),)</f>
        <v>0</v>
      </c>
      <c r="M38" s="35" cm="1">
        <f t="array" aca="1" ref="M38" ca="1">IF(M$9&gt;=$F38,$H38*OFFSET(M$22,,1-$F38),)</f>
        <v>0</v>
      </c>
      <c r="N38" s="35" cm="1">
        <f t="array" aca="1" ref="N38" ca="1">IF(N$9&gt;=$F38,$H38*OFFSET(N$22,,1-$F38),)</f>
        <v>0</v>
      </c>
      <c r="O38" s="35" cm="1">
        <f t="array" aca="1" ref="O38" ca="1">IF(O$9&gt;=$F38,$H38*OFFSET(O$22,,1-$F38),)</f>
        <v>4.2</v>
      </c>
      <c r="P38" s="35" cm="1">
        <f t="array" aca="1" ref="P38" ca="1">IF(P$9&gt;=$F38,$H38*OFFSET(P$22,,1-$F38),)</f>
        <v>4.2</v>
      </c>
      <c r="Q38" s="35" cm="1">
        <f t="array" aca="1" ref="Q38" ca="1">IF(Q$9&gt;=$F38,$H38*OFFSET(Q$22,,1-$F38),)</f>
        <v>4.2</v>
      </c>
      <c r="R38" s="35" cm="1">
        <f t="array" aca="1" ref="R38" ca="1">IF(R$9&gt;=$F38,$H38*OFFSET(R$22,,1-$F38),)</f>
        <v>4.2</v>
      </c>
      <c r="S38" s="35" cm="1">
        <f t="array" aca="1" ref="S38" ca="1">IF(S$9&gt;=$F38,$H38*OFFSET(S$22,,1-$F38),)</f>
        <v>4.2</v>
      </c>
      <c r="T38" s="35" cm="1">
        <f t="array" aca="1" ref="T38" ca="1">IF(T$9&gt;=$F38,$H38*OFFSET(T$22,,1-$F38),)</f>
        <v>4.2</v>
      </c>
      <c r="U38" s="35" cm="1">
        <f t="array" aca="1" ref="U38" ca="1">IF(U$9&gt;=$F38,$H38*OFFSET(U$22,,1-$F38),)</f>
        <v>4.2</v>
      </c>
      <c r="V38" s="35" cm="1">
        <f t="array" aca="1" ref="V38" ca="1">IF(V$9&gt;=$F38,$H38*OFFSET(V$22,,1-$F38),)</f>
        <v>4.2</v>
      </c>
      <c r="W38" s="35" cm="1">
        <f t="array" aca="1" ref="W38" ca="1">IF(W$9&gt;=$F38,$H38*OFFSET(W$22,,1-$F38),)</f>
        <v>4.2</v>
      </c>
      <c r="X38" s="35" cm="1">
        <f t="array" aca="1" ref="X38" ca="1">IF(X$9&gt;=$F38,$H38*OFFSET(X$22,,1-$F38),)</f>
        <v>4.2</v>
      </c>
      <c r="Y38" s="35" cm="1">
        <f t="array" aca="1" ref="Y38" ca="1">IF(Y$9&gt;=$F38,$H38*OFFSET(Y$22,,1-$F38),)</f>
        <v>4.2</v>
      </c>
      <c r="Z38" s="35" cm="1">
        <f t="array" aca="1" ref="Z38" ca="1">IF(Z$9&gt;=$F38,$H38*OFFSET(Z$22,,1-$F38),)</f>
        <v>58.800000000000004</v>
      </c>
      <c r="AA38" s="35" cm="1">
        <f t="array" aca="1" ref="AA38" ca="1">IF(AA$9&gt;=$F38,$H38*OFFSET(AA$22,,1-$F38),)</f>
        <v>0</v>
      </c>
      <c r="AB38" s="35" cm="1">
        <f t="array" aca="1" ref="AB38" ca="1">IF(AB$9&gt;=$F38,$H38*OFFSET(AB$22,,1-$F38),)</f>
        <v>0</v>
      </c>
      <c r="AC38" s="35" cm="1">
        <f t="array" aca="1" ref="AC38" ca="1">IF(AC$9&gt;=$F38,$H38*OFFSET(AC$22,,1-$F38),)</f>
        <v>0</v>
      </c>
      <c r="AD38" s="35" cm="1">
        <f t="array" aca="1" ref="AD38" ca="1">IF(AD$9&gt;=$F38,$H38*OFFSET(AD$22,,1-$F38),)</f>
        <v>0</v>
      </c>
      <c r="AE38" s="35" cm="1">
        <f t="array" aca="1" ref="AE38" ca="1">IF(AE$9&gt;=$F38,$H38*OFFSET(AE$22,,1-$F38),)</f>
        <v>0</v>
      </c>
      <c r="AF38" s="35" cm="1">
        <f t="array" aca="1" ref="AF38" ca="1">IF(AF$9&gt;=$F38,$H38*OFFSET(AF$22,,1-$F38),)</f>
        <v>0</v>
      </c>
      <c r="AG38" s="35" cm="1">
        <f t="array" aca="1" ref="AG38" ca="1">IF(AG$9&gt;=$F38,$H38*OFFSET(AG$22,,1-$F38),)</f>
        <v>0</v>
      </c>
      <c r="AH38" s="35" cm="1">
        <f t="array" aca="1" ref="AH38" ca="1">IF(AH$9&gt;=$F38,$H38*OFFSET(AH$22,,1-$F38),)</f>
        <v>0</v>
      </c>
      <c r="AI38" s="35" cm="1">
        <f t="array" aca="1" ref="AI38" ca="1">IF(AI$9&gt;=$F38,$H38*OFFSET(AI$22,,1-$F38),)</f>
        <v>0</v>
      </c>
      <c r="AJ38" s="35" cm="1">
        <f t="array" aca="1" ref="AJ38" ca="1">IF(AJ$9&gt;=$F38,$H38*OFFSET(AJ$22,,1-$F38),)</f>
        <v>0</v>
      </c>
      <c r="AK38" s="35" cm="1">
        <f t="array" aca="1" ref="AK38" ca="1">IF(AK$9&gt;=$F38,$H38*OFFSET(AK$22,,1-$F38),)</f>
        <v>0</v>
      </c>
      <c r="AL38" s="35" cm="1">
        <f t="array" aca="1" ref="AL38" ca="1">IF(AL$9&gt;=$F38,$H38*OFFSET(AL$22,,1-$F38),)</f>
        <v>0</v>
      </c>
      <c r="AM38" s="35" cm="1">
        <f t="array" aca="1" ref="AM38" ca="1">IF(AM$9&gt;=$F38,$H38*OFFSET(AM$22,,1-$F38),)</f>
        <v>0</v>
      </c>
      <c r="AN38" s="35" cm="1">
        <f t="array" aca="1" ref="AN38" ca="1">IF(AN$9&gt;=$F38,$H38*OFFSET(AN$22,,1-$F38),)</f>
        <v>0</v>
      </c>
      <c r="AO38" s="35" cm="1">
        <f t="array" aca="1" ref="AO38" ca="1">IF(AO$9&gt;=$F38,$H38*OFFSET(AO$22,,1-$F38),)</f>
        <v>0</v>
      </c>
      <c r="AP38" s="35" cm="1">
        <f t="array" aca="1" ref="AP38" ca="1">IF(AP$9&gt;=$F38,$H38*OFFSET(AP$22,,1-$F38),)</f>
        <v>0</v>
      </c>
      <c r="AQ38" s="35" cm="1">
        <f t="array" aca="1" ref="AQ38" ca="1">IF(AQ$9&gt;=$F38,$H38*OFFSET(AQ$22,,1-$F38),)</f>
        <v>0</v>
      </c>
      <c r="AR38" s="35" cm="1">
        <f t="array" aca="1" ref="AR38" ca="1">IF(AR$9&gt;=$F38,$H38*OFFSET(AR$22,,1-$F38),)</f>
        <v>0</v>
      </c>
      <c r="AS38" s="35" cm="1">
        <f t="array" aca="1" ref="AS38" ca="1">IF(AS$9&gt;=$F38,$H38*OFFSET(AS$22,,1-$F38),)</f>
        <v>0</v>
      </c>
      <c r="AT38" s="35" cm="1">
        <f t="array" aca="1" ref="AT38" ca="1">IF(AT$9&gt;=$F38,$H38*OFFSET(AT$22,,1-$F38),)</f>
        <v>0</v>
      </c>
      <c r="AU38" s="35" cm="1">
        <f t="array" aca="1" ref="AU38" ca="1">IF(AU$9&gt;=$F38,$H38*OFFSET(AU$22,,1-$F38),)</f>
        <v>0</v>
      </c>
      <c r="AV38" s="35" cm="1">
        <f t="array" aca="1" ref="AV38" ca="1">IF(AV$9&gt;=$F38,$H38*OFFSET(AV$22,,1-$F38),)</f>
        <v>0</v>
      </c>
      <c r="AW38" s="35" cm="1">
        <f t="array" aca="1" ref="AW38" ca="1">IF(AW$9&gt;=$F38,$H38*OFFSET(AW$22,,1-$F38),)</f>
        <v>0</v>
      </c>
    </row>
    <row r="39" spans="6:49" outlineLevel="1" x14ac:dyDescent="0.2">
      <c r="F39" s="62">
        <f ca="1">OFFSET($I$9,,ROWS($E$33:$E39))</f>
        <v>7</v>
      </c>
      <c r="H39" s="64">
        <f ca="1">OFFSET($I$26,,ROWS($E$33:$E39))</f>
        <v>210</v>
      </c>
      <c r="J39" s="35" cm="1">
        <f t="array" aca="1" ref="J39" ca="1">IF(J$9&gt;=$F39,$H39*OFFSET(J$22,,1-$F39),)</f>
        <v>0</v>
      </c>
      <c r="K39" s="35" cm="1">
        <f t="array" aca="1" ref="K39" ca="1">IF(K$9&gt;=$F39,$H39*OFFSET(K$22,,1-$F39),)</f>
        <v>0</v>
      </c>
      <c r="L39" s="35" cm="1">
        <f t="array" aca="1" ref="L39" ca="1">IF(L$9&gt;=$F39,$H39*OFFSET(L$22,,1-$F39),)</f>
        <v>0</v>
      </c>
      <c r="M39" s="35" cm="1">
        <f t="array" aca="1" ref="M39" ca="1">IF(M$9&gt;=$F39,$H39*OFFSET(M$22,,1-$F39),)</f>
        <v>0</v>
      </c>
      <c r="N39" s="35" cm="1">
        <f t="array" aca="1" ref="N39" ca="1">IF(N$9&gt;=$F39,$H39*OFFSET(N$22,,1-$F39),)</f>
        <v>0</v>
      </c>
      <c r="O39" s="35" cm="1">
        <f t="array" aca="1" ref="O39" ca="1">IF(O$9&gt;=$F39,$H39*OFFSET(O$22,,1-$F39),)</f>
        <v>0</v>
      </c>
      <c r="P39" s="35" cm="1">
        <f t="array" aca="1" ref="P39" ca="1">IF(P$9&gt;=$F39,$H39*OFFSET(P$22,,1-$F39),)</f>
        <v>8.4</v>
      </c>
      <c r="Q39" s="35" cm="1">
        <f t="array" aca="1" ref="Q39" ca="1">IF(Q$9&gt;=$F39,$H39*OFFSET(Q$22,,1-$F39),)</f>
        <v>8.4</v>
      </c>
      <c r="R39" s="35" cm="1">
        <f t="array" aca="1" ref="R39" ca="1">IF(R$9&gt;=$F39,$H39*OFFSET(R$22,,1-$F39),)</f>
        <v>8.4</v>
      </c>
      <c r="S39" s="35" cm="1">
        <f t="array" aca="1" ref="S39" ca="1">IF(S$9&gt;=$F39,$H39*OFFSET(S$22,,1-$F39),)</f>
        <v>8.4</v>
      </c>
      <c r="T39" s="35" cm="1">
        <f t="array" aca="1" ref="T39" ca="1">IF(T$9&gt;=$F39,$H39*OFFSET(T$22,,1-$F39),)</f>
        <v>8.4</v>
      </c>
      <c r="U39" s="35" cm="1">
        <f t="array" aca="1" ref="U39" ca="1">IF(U$9&gt;=$F39,$H39*OFFSET(U$22,,1-$F39),)</f>
        <v>8.4</v>
      </c>
      <c r="V39" s="35" cm="1">
        <f t="array" aca="1" ref="V39" ca="1">IF(V$9&gt;=$F39,$H39*OFFSET(V$22,,1-$F39),)</f>
        <v>8.4</v>
      </c>
      <c r="W39" s="35" cm="1">
        <f t="array" aca="1" ref="W39" ca="1">IF(W$9&gt;=$F39,$H39*OFFSET(W$22,,1-$F39),)</f>
        <v>8.4</v>
      </c>
      <c r="X39" s="35" cm="1">
        <f t="array" aca="1" ref="X39" ca="1">IF(X$9&gt;=$F39,$H39*OFFSET(X$22,,1-$F39),)</f>
        <v>8.4</v>
      </c>
      <c r="Y39" s="35" cm="1">
        <f t="array" aca="1" ref="Y39" ca="1">IF(Y$9&gt;=$F39,$H39*OFFSET(Y$22,,1-$F39),)</f>
        <v>8.4</v>
      </c>
      <c r="Z39" s="35" cm="1">
        <f t="array" aca="1" ref="Z39" ca="1">IF(Z$9&gt;=$F39,$H39*OFFSET(Z$22,,1-$F39),)</f>
        <v>8.4</v>
      </c>
      <c r="AA39" s="35" cm="1">
        <f t="array" aca="1" ref="AA39" ca="1">IF(AA$9&gt;=$F39,$H39*OFFSET(AA$22,,1-$F39),)</f>
        <v>117.60000000000001</v>
      </c>
      <c r="AB39" s="35" cm="1">
        <f t="array" aca="1" ref="AB39" ca="1">IF(AB$9&gt;=$F39,$H39*OFFSET(AB$22,,1-$F39),)</f>
        <v>0</v>
      </c>
      <c r="AC39" s="35" cm="1">
        <f t="array" aca="1" ref="AC39" ca="1">IF(AC$9&gt;=$F39,$H39*OFFSET(AC$22,,1-$F39),)</f>
        <v>0</v>
      </c>
      <c r="AD39" s="35" cm="1">
        <f t="array" aca="1" ref="AD39" ca="1">IF(AD$9&gt;=$F39,$H39*OFFSET(AD$22,,1-$F39),)</f>
        <v>0</v>
      </c>
      <c r="AE39" s="35" cm="1">
        <f t="array" aca="1" ref="AE39" ca="1">IF(AE$9&gt;=$F39,$H39*OFFSET(AE$22,,1-$F39),)</f>
        <v>0</v>
      </c>
      <c r="AF39" s="35" cm="1">
        <f t="array" aca="1" ref="AF39" ca="1">IF(AF$9&gt;=$F39,$H39*OFFSET(AF$22,,1-$F39),)</f>
        <v>0</v>
      </c>
      <c r="AG39" s="35" cm="1">
        <f t="array" aca="1" ref="AG39" ca="1">IF(AG$9&gt;=$F39,$H39*OFFSET(AG$22,,1-$F39),)</f>
        <v>0</v>
      </c>
      <c r="AH39" s="35" cm="1">
        <f t="array" aca="1" ref="AH39" ca="1">IF(AH$9&gt;=$F39,$H39*OFFSET(AH$22,,1-$F39),)</f>
        <v>0</v>
      </c>
      <c r="AI39" s="35" cm="1">
        <f t="array" aca="1" ref="AI39" ca="1">IF(AI$9&gt;=$F39,$H39*OFFSET(AI$22,,1-$F39),)</f>
        <v>0</v>
      </c>
      <c r="AJ39" s="35" cm="1">
        <f t="array" aca="1" ref="AJ39" ca="1">IF(AJ$9&gt;=$F39,$H39*OFFSET(AJ$22,,1-$F39),)</f>
        <v>0</v>
      </c>
      <c r="AK39" s="35" cm="1">
        <f t="array" aca="1" ref="AK39" ca="1">IF(AK$9&gt;=$F39,$H39*OFFSET(AK$22,,1-$F39),)</f>
        <v>0</v>
      </c>
      <c r="AL39" s="35" cm="1">
        <f t="array" aca="1" ref="AL39" ca="1">IF(AL$9&gt;=$F39,$H39*OFFSET(AL$22,,1-$F39),)</f>
        <v>0</v>
      </c>
      <c r="AM39" s="35" cm="1">
        <f t="array" aca="1" ref="AM39" ca="1">IF(AM$9&gt;=$F39,$H39*OFFSET(AM$22,,1-$F39),)</f>
        <v>0</v>
      </c>
      <c r="AN39" s="35" cm="1">
        <f t="array" aca="1" ref="AN39" ca="1">IF(AN$9&gt;=$F39,$H39*OFFSET(AN$22,,1-$F39),)</f>
        <v>0</v>
      </c>
      <c r="AO39" s="35" cm="1">
        <f t="array" aca="1" ref="AO39" ca="1">IF(AO$9&gt;=$F39,$H39*OFFSET(AO$22,,1-$F39),)</f>
        <v>0</v>
      </c>
      <c r="AP39" s="35" cm="1">
        <f t="array" aca="1" ref="AP39" ca="1">IF(AP$9&gt;=$F39,$H39*OFFSET(AP$22,,1-$F39),)</f>
        <v>0</v>
      </c>
      <c r="AQ39" s="35" cm="1">
        <f t="array" aca="1" ref="AQ39" ca="1">IF(AQ$9&gt;=$F39,$H39*OFFSET(AQ$22,,1-$F39),)</f>
        <v>0</v>
      </c>
      <c r="AR39" s="35" cm="1">
        <f t="array" aca="1" ref="AR39" ca="1">IF(AR$9&gt;=$F39,$H39*OFFSET(AR$22,,1-$F39),)</f>
        <v>0</v>
      </c>
      <c r="AS39" s="35" cm="1">
        <f t="array" aca="1" ref="AS39" ca="1">IF(AS$9&gt;=$F39,$H39*OFFSET(AS$22,,1-$F39),)</f>
        <v>0</v>
      </c>
      <c r="AT39" s="35" cm="1">
        <f t="array" aca="1" ref="AT39" ca="1">IF(AT$9&gt;=$F39,$H39*OFFSET(AT$22,,1-$F39),)</f>
        <v>0</v>
      </c>
      <c r="AU39" s="35" cm="1">
        <f t="array" aca="1" ref="AU39" ca="1">IF(AU$9&gt;=$F39,$H39*OFFSET(AU$22,,1-$F39),)</f>
        <v>0</v>
      </c>
      <c r="AV39" s="35" cm="1">
        <f t="array" aca="1" ref="AV39" ca="1">IF(AV$9&gt;=$F39,$H39*OFFSET(AV$22,,1-$F39),)</f>
        <v>0</v>
      </c>
      <c r="AW39" s="35" cm="1">
        <f t="array" aca="1" ref="AW39" ca="1">IF(AW$9&gt;=$F39,$H39*OFFSET(AW$22,,1-$F39),)</f>
        <v>0</v>
      </c>
    </row>
    <row r="40" spans="6:49" outlineLevel="1" x14ac:dyDescent="0.2">
      <c r="F40" s="62">
        <f ca="1">OFFSET($I$9,,ROWS($E$33:$E40))</f>
        <v>8</v>
      </c>
      <c r="H40" s="64">
        <f ca="1">OFFSET($I$26,,ROWS($E$33:$E40))</f>
        <v>419.99999999999989</v>
      </c>
      <c r="J40" s="35" cm="1">
        <f t="array" aca="1" ref="J40" ca="1">IF(J$9&gt;=$F40,$H40*OFFSET(J$22,,1-$F40),)</f>
        <v>0</v>
      </c>
      <c r="K40" s="35" cm="1">
        <f t="array" aca="1" ref="K40" ca="1">IF(K$9&gt;=$F40,$H40*OFFSET(K$22,,1-$F40),)</f>
        <v>0</v>
      </c>
      <c r="L40" s="35" cm="1">
        <f t="array" aca="1" ref="L40" ca="1">IF(L$9&gt;=$F40,$H40*OFFSET(L$22,,1-$F40),)</f>
        <v>0</v>
      </c>
      <c r="M40" s="35" cm="1">
        <f t="array" aca="1" ref="M40" ca="1">IF(M$9&gt;=$F40,$H40*OFFSET(M$22,,1-$F40),)</f>
        <v>0</v>
      </c>
      <c r="N40" s="35" cm="1">
        <f t="array" aca="1" ref="N40" ca="1">IF(N$9&gt;=$F40,$H40*OFFSET(N$22,,1-$F40),)</f>
        <v>0</v>
      </c>
      <c r="O40" s="35" cm="1">
        <f t="array" aca="1" ref="O40" ca="1">IF(O$9&gt;=$F40,$H40*OFFSET(O$22,,1-$F40),)</f>
        <v>0</v>
      </c>
      <c r="P40" s="35" cm="1">
        <f t="array" aca="1" ref="P40" ca="1">IF(P$9&gt;=$F40,$H40*OFFSET(P$22,,1-$F40),)</f>
        <v>0</v>
      </c>
      <c r="Q40" s="35" cm="1">
        <f t="array" aca="1" ref="Q40" ca="1">IF(Q$9&gt;=$F40,$H40*OFFSET(Q$22,,1-$F40),)</f>
        <v>16.799999999999997</v>
      </c>
      <c r="R40" s="35" cm="1">
        <f t="array" aca="1" ref="R40" ca="1">IF(R$9&gt;=$F40,$H40*OFFSET(R$22,,1-$F40),)</f>
        <v>16.799999999999997</v>
      </c>
      <c r="S40" s="35" cm="1">
        <f t="array" aca="1" ref="S40" ca="1">IF(S$9&gt;=$F40,$H40*OFFSET(S$22,,1-$F40),)</f>
        <v>16.799999999999997</v>
      </c>
      <c r="T40" s="35" cm="1">
        <f t="array" aca="1" ref="T40" ca="1">IF(T$9&gt;=$F40,$H40*OFFSET(T$22,,1-$F40),)</f>
        <v>16.799999999999997</v>
      </c>
      <c r="U40" s="35" cm="1">
        <f t="array" aca="1" ref="U40" ca="1">IF(U$9&gt;=$F40,$H40*OFFSET(U$22,,1-$F40),)</f>
        <v>16.799999999999997</v>
      </c>
      <c r="V40" s="35" cm="1">
        <f t="array" aca="1" ref="V40" ca="1">IF(V$9&gt;=$F40,$H40*OFFSET(V$22,,1-$F40),)</f>
        <v>16.799999999999997</v>
      </c>
      <c r="W40" s="35" cm="1">
        <f t="array" aca="1" ref="W40" ca="1">IF(W$9&gt;=$F40,$H40*OFFSET(W$22,,1-$F40),)</f>
        <v>16.799999999999997</v>
      </c>
      <c r="X40" s="35" cm="1">
        <f t="array" aca="1" ref="X40" ca="1">IF(X$9&gt;=$F40,$H40*OFFSET(X$22,,1-$F40),)</f>
        <v>16.799999999999997</v>
      </c>
      <c r="Y40" s="35" cm="1">
        <f t="array" aca="1" ref="Y40" ca="1">IF(Y$9&gt;=$F40,$H40*OFFSET(Y$22,,1-$F40),)</f>
        <v>16.799999999999997</v>
      </c>
      <c r="Z40" s="35" cm="1">
        <f t="array" aca="1" ref="Z40" ca="1">IF(Z$9&gt;=$F40,$H40*OFFSET(Z$22,,1-$F40),)</f>
        <v>16.799999999999997</v>
      </c>
      <c r="AA40" s="35" cm="1">
        <f t="array" aca="1" ref="AA40" ca="1">IF(AA$9&gt;=$F40,$H40*OFFSET(AA$22,,1-$F40),)</f>
        <v>16.799999999999997</v>
      </c>
      <c r="AB40" s="35" cm="1">
        <f t="array" aca="1" ref="AB40" ca="1">IF(AB$9&gt;=$F40,$H40*OFFSET(AB$22,,1-$F40),)</f>
        <v>235.19999999999996</v>
      </c>
      <c r="AC40" s="35" cm="1">
        <f t="array" aca="1" ref="AC40" ca="1">IF(AC$9&gt;=$F40,$H40*OFFSET(AC$22,,1-$F40),)</f>
        <v>0</v>
      </c>
      <c r="AD40" s="35" cm="1">
        <f t="array" aca="1" ref="AD40" ca="1">IF(AD$9&gt;=$F40,$H40*OFFSET(AD$22,,1-$F40),)</f>
        <v>0</v>
      </c>
      <c r="AE40" s="35" cm="1">
        <f t="array" aca="1" ref="AE40" ca="1">IF(AE$9&gt;=$F40,$H40*OFFSET(AE$22,,1-$F40),)</f>
        <v>0</v>
      </c>
      <c r="AF40" s="35" cm="1">
        <f t="array" aca="1" ref="AF40" ca="1">IF(AF$9&gt;=$F40,$H40*OFFSET(AF$22,,1-$F40),)</f>
        <v>0</v>
      </c>
      <c r="AG40" s="35" cm="1">
        <f t="array" aca="1" ref="AG40" ca="1">IF(AG$9&gt;=$F40,$H40*OFFSET(AG$22,,1-$F40),)</f>
        <v>0</v>
      </c>
      <c r="AH40" s="35" cm="1">
        <f t="array" aca="1" ref="AH40" ca="1">IF(AH$9&gt;=$F40,$H40*OFFSET(AH$22,,1-$F40),)</f>
        <v>0</v>
      </c>
      <c r="AI40" s="35" cm="1">
        <f t="array" aca="1" ref="AI40" ca="1">IF(AI$9&gt;=$F40,$H40*OFFSET(AI$22,,1-$F40),)</f>
        <v>0</v>
      </c>
      <c r="AJ40" s="35" cm="1">
        <f t="array" aca="1" ref="AJ40" ca="1">IF(AJ$9&gt;=$F40,$H40*OFFSET(AJ$22,,1-$F40),)</f>
        <v>0</v>
      </c>
      <c r="AK40" s="35" cm="1">
        <f t="array" aca="1" ref="AK40" ca="1">IF(AK$9&gt;=$F40,$H40*OFFSET(AK$22,,1-$F40),)</f>
        <v>0</v>
      </c>
      <c r="AL40" s="35" cm="1">
        <f t="array" aca="1" ref="AL40" ca="1">IF(AL$9&gt;=$F40,$H40*OFFSET(AL$22,,1-$F40),)</f>
        <v>0</v>
      </c>
      <c r="AM40" s="35" cm="1">
        <f t="array" aca="1" ref="AM40" ca="1">IF(AM$9&gt;=$F40,$H40*OFFSET(AM$22,,1-$F40),)</f>
        <v>0</v>
      </c>
      <c r="AN40" s="35" cm="1">
        <f t="array" aca="1" ref="AN40" ca="1">IF(AN$9&gt;=$F40,$H40*OFFSET(AN$22,,1-$F40),)</f>
        <v>0</v>
      </c>
      <c r="AO40" s="35" cm="1">
        <f t="array" aca="1" ref="AO40" ca="1">IF(AO$9&gt;=$F40,$H40*OFFSET(AO$22,,1-$F40),)</f>
        <v>0</v>
      </c>
      <c r="AP40" s="35" cm="1">
        <f t="array" aca="1" ref="AP40" ca="1">IF(AP$9&gt;=$F40,$H40*OFFSET(AP$22,,1-$F40),)</f>
        <v>0</v>
      </c>
      <c r="AQ40" s="35" cm="1">
        <f t="array" aca="1" ref="AQ40" ca="1">IF(AQ$9&gt;=$F40,$H40*OFFSET(AQ$22,,1-$F40),)</f>
        <v>0</v>
      </c>
      <c r="AR40" s="35" cm="1">
        <f t="array" aca="1" ref="AR40" ca="1">IF(AR$9&gt;=$F40,$H40*OFFSET(AR$22,,1-$F40),)</f>
        <v>0</v>
      </c>
      <c r="AS40" s="35" cm="1">
        <f t="array" aca="1" ref="AS40" ca="1">IF(AS$9&gt;=$F40,$H40*OFFSET(AS$22,,1-$F40),)</f>
        <v>0</v>
      </c>
      <c r="AT40" s="35" cm="1">
        <f t="array" aca="1" ref="AT40" ca="1">IF(AT$9&gt;=$F40,$H40*OFFSET(AT$22,,1-$F40),)</f>
        <v>0</v>
      </c>
      <c r="AU40" s="35" cm="1">
        <f t="array" aca="1" ref="AU40" ca="1">IF(AU$9&gt;=$F40,$H40*OFFSET(AU$22,,1-$F40),)</f>
        <v>0</v>
      </c>
      <c r="AV40" s="35" cm="1">
        <f t="array" aca="1" ref="AV40" ca="1">IF(AV$9&gt;=$F40,$H40*OFFSET(AV$22,,1-$F40),)</f>
        <v>0</v>
      </c>
      <c r="AW40" s="35" cm="1">
        <f t="array" aca="1" ref="AW40" ca="1">IF(AW$9&gt;=$F40,$H40*OFFSET(AW$22,,1-$F40),)</f>
        <v>0</v>
      </c>
    </row>
    <row r="41" spans="6:49" outlineLevel="1" x14ac:dyDescent="0.2">
      <c r="F41" s="62">
        <f ca="1">OFFSET($I$9,,ROWS($E$33:$E41))</f>
        <v>9</v>
      </c>
      <c r="H41" s="64">
        <f ca="1">OFFSET($I$26,,ROWS($E$33:$E41))</f>
        <v>330.75</v>
      </c>
      <c r="J41" s="35" cm="1">
        <f t="array" aca="1" ref="J41" ca="1">IF(J$9&gt;=$F41,$H41*OFFSET(J$22,,1-$F41),)</f>
        <v>0</v>
      </c>
      <c r="K41" s="35" cm="1">
        <f t="array" aca="1" ref="K41" ca="1">IF(K$9&gt;=$F41,$H41*OFFSET(K$22,,1-$F41),)</f>
        <v>0</v>
      </c>
      <c r="L41" s="35" cm="1">
        <f t="array" aca="1" ref="L41" ca="1">IF(L$9&gt;=$F41,$H41*OFFSET(L$22,,1-$F41),)</f>
        <v>0</v>
      </c>
      <c r="M41" s="35" cm="1">
        <f t="array" aca="1" ref="M41" ca="1">IF(M$9&gt;=$F41,$H41*OFFSET(M$22,,1-$F41),)</f>
        <v>0</v>
      </c>
      <c r="N41" s="35" cm="1">
        <f t="array" aca="1" ref="N41" ca="1">IF(N$9&gt;=$F41,$H41*OFFSET(N$22,,1-$F41),)</f>
        <v>0</v>
      </c>
      <c r="O41" s="35" cm="1">
        <f t="array" aca="1" ref="O41" ca="1">IF(O$9&gt;=$F41,$H41*OFFSET(O$22,,1-$F41),)</f>
        <v>0</v>
      </c>
      <c r="P41" s="35" cm="1">
        <f t="array" aca="1" ref="P41" ca="1">IF(P$9&gt;=$F41,$H41*OFFSET(P$22,,1-$F41),)</f>
        <v>0</v>
      </c>
      <c r="Q41" s="35" cm="1">
        <f t="array" aca="1" ref="Q41" ca="1">IF(Q$9&gt;=$F41,$H41*OFFSET(Q$22,,1-$F41),)</f>
        <v>0</v>
      </c>
      <c r="R41" s="35" cm="1">
        <f t="array" aca="1" ref="R41" ca="1">IF(R$9&gt;=$F41,$H41*OFFSET(R$22,,1-$F41),)</f>
        <v>13.23</v>
      </c>
      <c r="S41" s="35" cm="1">
        <f t="array" aca="1" ref="S41" ca="1">IF(S$9&gt;=$F41,$H41*OFFSET(S$22,,1-$F41),)</f>
        <v>13.23</v>
      </c>
      <c r="T41" s="35" cm="1">
        <f t="array" aca="1" ref="T41" ca="1">IF(T$9&gt;=$F41,$H41*OFFSET(T$22,,1-$F41),)</f>
        <v>13.23</v>
      </c>
      <c r="U41" s="35" cm="1">
        <f t="array" aca="1" ref="U41" ca="1">IF(U$9&gt;=$F41,$H41*OFFSET(U$22,,1-$F41),)</f>
        <v>13.23</v>
      </c>
      <c r="V41" s="35" cm="1">
        <f t="array" aca="1" ref="V41" ca="1">IF(V$9&gt;=$F41,$H41*OFFSET(V$22,,1-$F41),)</f>
        <v>13.23</v>
      </c>
      <c r="W41" s="35" cm="1">
        <f t="array" aca="1" ref="W41" ca="1">IF(W$9&gt;=$F41,$H41*OFFSET(W$22,,1-$F41),)</f>
        <v>13.23</v>
      </c>
      <c r="X41" s="35" cm="1">
        <f t="array" aca="1" ref="X41" ca="1">IF(X$9&gt;=$F41,$H41*OFFSET(X$22,,1-$F41),)</f>
        <v>13.23</v>
      </c>
      <c r="Y41" s="35" cm="1">
        <f t="array" aca="1" ref="Y41" ca="1">IF(Y$9&gt;=$F41,$H41*OFFSET(Y$22,,1-$F41),)</f>
        <v>13.23</v>
      </c>
      <c r="Z41" s="35" cm="1">
        <f t="array" aca="1" ref="Z41" ca="1">IF(Z$9&gt;=$F41,$H41*OFFSET(Z$22,,1-$F41),)</f>
        <v>13.23</v>
      </c>
      <c r="AA41" s="35" cm="1">
        <f t="array" aca="1" ref="AA41" ca="1">IF(AA$9&gt;=$F41,$H41*OFFSET(AA$22,,1-$F41),)</f>
        <v>13.23</v>
      </c>
      <c r="AB41" s="35" cm="1">
        <f t="array" aca="1" ref="AB41" ca="1">IF(AB$9&gt;=$F41,$H41*OFFSET(AB$22,,1-$F41),)</f>
        <v>13.23</v>
      </c>
      <c r="AC41" s="35" cm="1">
        <f t="array" aca="1" ref="AC41" ca="1">IF(AC$9&gt;=$F41,$H41*OFFSET(AC$22,,1-$F41),)</f>
        <v>185.22000000000003</v>
      </c>
      <c r="AD41" s="35" cm="1">
        <f t="array" aca="1" ref="AD41" ca="1">IF(AD$9&gt;=$F41,$H41*OFFSET(AD$22,,1-$F41),)</f>
        <v>0</v>
      </c>
      <c r="AE41" s="35" cm="1">
        <f t="array" aca="1" ref="AE41" ca="1">IF(AE$9&gt;=$F41,$H41*OFFSET(AE$22,,1-$F41),)</f>
        <v>0</v>
      </c>
      <c r="AF41" s="35" cm="1">
        <f t="array" aca="1" ref="AF41" ca="1">IF(AF$9&gt;=$F41,$H41*OFFSET(AF$22,,1-$F41),)</f>
        <v>0</v>
      </c>
      <c r="AG41" s="35" cm="1">
        <f t="array" aca="1" ref="AG41" ca="1">IF(AG$9&gt;=$F41,$H41*OFFSET(AG$22,,1-$F41),)</f>
        <v>0</v>
      </c>
      <c r="AH41" s="35" cm="1">
        <f t="array" aca="1" ref="AH41" ca="1">IF(AH$9&gt;=$F41,$H41*OFFSET(AH$22,,1-$F41),)</f>
        <v>0</v>
      </c>
      <c r="AI41" s="35" cm="1">
        <f t="array" aca="1" ref="AI41" ca="1">IF(AI$9&gt;=$F41,$H41*OFFSET(AI$22,,1-$F41),)</f>
        <v>0</v>
      </c>
      <c r="AJ41" s="35" cm="1">
        <f t="array" aca="1" ref="AJ41" ca="1">IF(AJ$9&gt;=$F41,$H41*OFFSET(AJ$22,,1-$F41),)</f>
        <v>0</v>
      </c>
      <c r="AK41" s="35" cm="1">
        <f t="array" aca="1" ref="AK41" ca="1">IF(AK$9&gt;=$F41,$H41*OFFSET(AK$22,,1-$F41),)</f>
        <v>0</v>
      </c>
      <c r="AL41" s="35" cm="1">
        <f t="array" aca="1" ref="AL41" ca="1">IF(AL$9&gt;=$F41,$H41*OFFSET(AL$22,,1-$F41),)</f>
        <v>0</v>
      </c>
      <c r="AM41" s="35" cm="1">
        <f t="array" aca="1" ref="AM41" ca="1">IF(AM$9&gt;=$F41,$H41*OFFSET(AM$22,,1-$F41),)</f>
        <v>0</v>
      </c>
      <c r="AN41" s="35" cm="1">
        <f t="array" aca="1" ref="AN41" ca="1">IF(AN$9&gt;=$F41,$H41*OFFSET(AN$22,,1-$F41),)</f>
        <v>0</v>
      </c>
      <c r="AO41" s="35" cm="1">
        <f t="array" aca="1" ref="AO41" ca="1">IF(AO$9&gt;=$F41,$H41*OFFSET(AO$22,,1-$F41),)</f>
        <v>0</v>
      </c>
      <c r="AP41" s="35" cm="1">
        <f t="array" aca="1" ref="AP41" ca="1">IF(AP$9&gt;=$F41,$H41*OFFSET(AP$22,,1-$F41),)</f>
        <v>0</v>
      </c>
      <c r="AQ41" s="35" cm="1">
        <f t="array" aca="1" ref="AQ41" ca="1">IF(AQ$9&gt;=$F41,$H41*OFFSET(AQ$22,,1-$F41),)</f>
        <v>0</v>
      </c>
      <c r="AR41" s="35" cm="1">
        <f t="array" aca="1" ref="AR41" ca="1">IF(AR$9&gt;=$F41,$H41*OFFSET(AR$22,,1-$F41),)</f>
        <v>0</v>
      </c>
      <c r="AS41" s="35" cm="1">
        <f t="array" aca="1" ref="AS41" ca="1">IF(AS$9&gt;=$F41,$H41*OFFSET(AS$22,,1-$F41),)</f>
        <v>0</v>
      </c>
      <c r="AT41" s="35" cm="1">
        <f t="array" aca="1" ref="AT41" ca="1">IF(AT$9&gt;=$F41,$H41*OFFSET(AT$22,,1-$F41),)</f>
        <v>0</v>
      </c>
      <c r="AU41" s="35" cm="1">
        <f t="array" aca="1" ref="AU41" ca="1">IF(AU$9&gt;=$F41,$H41*OFFSET(AU$22,,1-$F41),)</f>
        <v>0</v>
      </c>
      <c r="AV41" s="35" cm="1">
        <f t="array" aca="1" ref="AV41" ca="1">IF(AV$9&gt;=$F41,$H41*OFFSET(AV$22,,1-$F41),)</f>
        <v>0</v>
      </c>
      <c r="AW41" s="35" cm="1">
        <f t="array" aca="1" ref="AW41" ca="1">IF(AW$9&gt;=$F41,$H41*OFFSET(AW$22,,1-$F41),)</f>
        <v>0</v>
      </c>
    </row>
    <row r="42" spans="6:49" outlineLevel="1" x14ac:dyDescent="0.2">
      <c r="F42" s="62">
        <f ca="1">OFFSET($I$9,,ROWS($E$33:$E42))</f>
        <v>10</v>
      </c>
      <c r="H42" s="64">
        <f ca="1">OFFSET($I$26,,ROWS($E$33:$E42))</f>
        <v>110.25</v>
      </c>
      <c r="J42" s="35" cm="1">
        <f t="array" aca="1" ref="J42" ca="1">IF(J$9&gt;=$F42,$H42*OFFSET(J$22,,1-$F42),)</f>
        <v>0</v>
      </c>
      <c r="K42" s="35" cm="1">
        <f t="array" aca="1" ref="K42" ca="1">IF(K$9&gt;=$F42,$H42*OFFSET(K$22,,1-$F42),)</f>
        <v>0</v>
      </c>
      <c r="L42" s="35" cm="1">
        <f t="array" aca="1" ref="L42" ca="1">IF(L$9&gt;=$F42,$H42*OFFSET(L$22,,1-$F42),)</f>
        <v>0</v>
      </c>
      <c r="M42" s="35" cm="1">
        <f t="array" aca="1" ref="M42" ca="1">IF(M$9&gt;=$F42,$H42*OFFSET(M$22,,1-$F42),)</f>
        <v>0</v>
      </c>
      <c r="N42" s="35" cm="1">
        <f t="array" aca="1" ref="N42" ca="1">IF(N$9&gt;=$F42,$H42*OFFSET(N$22,,1-$F42),)</f>
        <v>0</v>
      </c>
      <c r="O42" s="35" cm="1">
        <f t="array" aca="1" ref="O42" ca="1">IF(O$9&gt;=$F42,$H42*OFFSET(O$22,,1-$F42),)</f>
        <v>0</v>
      </c>
      <c r="P42" s="35" cm="1">
        <f t="array" aca="1" ref="P42" ca="1">IF(P$9&gt;=$F42,$H42*OFFSET(P$22,,1-$F42),)</f>
        <v>0</v>
      </c>
      <c r="Q42" s="35" cm="1">
        <f t="array" aca="1" ref="Q42" ca="1">IF(Q$9&gt;=$F42,$H42*OFFSET(Q$22,,1-$F42),)</f>
        <v>0</v>
      </c>
      <c r="R42" s="35" cm="1">
        <f t="array" aca="1" ref="R42" ca="1">IF(R$9&gt;=$F42,$H42*OFFSET(R$22,,1-$F42),)</f>
        <v>0</v>
      </c>
      <c r="S42" s="35" cm="1">
        <f t="array" aca="1" ref="S42" ca="1">IF(S$9&gt;=$F42,$H42*OFFSET(S$22,,1-$F42),)</f>
        <v>4.41</v>
      </c>
      <c r="T42" s="35" cm="1">
        <f t="array" aca="1" ref="T42" ca="1">IF(T$9&gt;=$F42,$H42*OFFSET(T$22,,1-$F42),)</f>
        <v>4.41</v>
      </c>
      <c r="U42" s="35" cm="1">
        <f t="array" aca="1" ref="U42" ca="1">IF(U$9&gt;=$F42,$H42*OFFSET(U$22,,1-$F42),)</f>
        <v>4.41</v>
      </c>
      <c r="V42" s="35" cm="1">
        <f t="array" aca="1" ref="V42" ca="1">IF(V$9&gt;=$F42,$H42*OFFSET(V$22,,1-$F42),)</f>
        <v>4.41</v>
      </c>
      <c r="W42" s="35" cm="1">
        <f t="array" aca="1" ref="W42" ca="1">IF(W$9&gt;=$F42,$H42*OFFSET(W$22,,1-$F42),)</f>
        <v>4.41</v>
      </c>
      <c r="X42" s="35" cm="1">
        <f t="array" aca="1" ref="X42" ca="1">IF(X$9&gt;=$F42,$H42*OFFSET(X$22,,1-$F42),)</f>
        <v>4.41</v>
      </c>
      <c r="Y42" s="35" cm="1">
        <f t="array" aca="1" ref="Y42" ca="1">IF(Y$9&gt;=$F42,$H42*OFFSET(Y$22,,1-$F42),)</f>
        <v>4.41</v>
      </c>
      <c r="Z42" s="35" cm="1">
        <f t="array" aca="1" ref="Z42" ca="1">IF(Z$9&gt;=$F42,$H42*OFFSET(Z$22,,1-$F42),)</f>
        <v>4.41</v>
      </c>
      <c r="AA42" s="35" cm="1">
        <f t="array" aca="1" ref="AA42" ca="1">IF(AA$9&gt;=$F42,$H42*OFFSET(AA$22,,1-$F42),)</f>
        <v>4.41</v>
      </c>
      <c r="AB42" s="35" cm="1">
        <f t="array" aca="1" ref="AB42" ca="1">IF(AB$9&gt;=$F42,$H42*OFFSET(AB$22,,1-$F42),)</f>
        <v>4.41</v>
      </c>
      <c r="AC42" s="35" cm="1">
        <f t="array" aca="1" ref="AC42" ca="1">IF(AC$9&gt;=$F42,$H42*OFFSET(AC$22,,1-$F42),)</f>
        <v>4.41</v>
      </c>
      <c r="AD42" s="35" cm="1">
        <f t="array" aca="1" ref="AD42" ca="1">IF(AD$9&gt;=$F42,$H42*OFFSET(AD$22,,1-$F42),)</f>
        <v>61.740000000000009</v>
      </c>
      <c r="AE42" s="35" cm="1">
        <f t="array" aca="1" ref="AE42" ca="1">IF(AE$9&gt;=$F42,$H42*OFFSET(AE$22,,1-$F42),)</f>
        <v>0</v>
      </c>
      <c r="AF42" s="35" cm="1">
        <f t="array" aca="1" ref="AF42" ca="1">IF(AF$9&gt;=$F42,$H42*OFFSET(AF$22,,1-$F42),)</f>
        <v>0</v>
      </c>
      <c r="AG42" s="35" cm="1">
        <f t="array" aca="1" ref="AG42" ca="1">IF(AG$9&gt;=$F42,$H42*OFFSET(AG$22,,1-$F42),)</f>
        <v>0</v>
      </c>
      <c r="AH42" s="35" cm="1">
        <f t="array" aca="1" ref="AH42" ca="1">IF(AH$9&gt;=$F42,$H42*OFFSET(AH$22,,1-$F42),)</f>
        <v>0</v>
      </c>
      <c r="AI42" s="35" cm="1">
        <f t="array" aca="1" ref="AI42" ca="1">IF(AI$9&gt;=$F42,$H42*OFFSET(AI$22,,1-$F42),)</f>
        <v>0</v>
      </c>
      <c r="AJ42" s="35" cm="1">
        <f t="array" aca="1" ref="AJ42" ca="1">IF(AJ$9&gt;=$F42,$H42*OFFSET(AJ$22,,1-$F42),)</f>
        <v>0</v>
      </c>
      <c r="AK42" s="35" cm="1">
        <f t="array" aca="1" ref="AK42" ca="1">IF(AK$9&gt;=$F42,$H42*OFFSET(AK$22,,1-$F42),)</f>
        <v>0</v>
      </c>
      <c r="AL42" s="35" cm="1">
        <f t="array" aca="1" ref="AL42" ca="1">IF(AL$9&gt;=$F42,$H42*OFFSET(AL$22,,1-$F42),)</f>
        <v>0</v>
      </c>
      <c r="AM42" s="35" cm="1">
        <f t="array" aca="1" ref="AM42" ca="1">IF(AM$9&gt;=$F42,$H42*OFFSET(AM$22,,1-$F42),)</f>
        <v>0</v>
      </c>
      <c r="AN42" s="35" cm="1">
        <f t="array" aca="1" ref="AN42" ca="1">IF(AN$9&gt;=$F42,$H42*OFFSET(AN$22,,1-$F42),)</f>
        <v>0</v>
      </c>
      <c r="AO42" s="35" cm="1">
        <f t="array" aca="1" ref="AO42" ca="1">IF(AO$9&gt;=$F42,$H42*OFFSET(AO$22,,1-$F42),)</f>
        <v>0</v>
      </c>
      <c r="AP42" s="35" cm="1">
        <f t="array" aca="1" ref="AP42" ca="1">IF(AP$9&gt;=$F42,$H42*OFFSET(AP$22,,1-$F42),)</f>
        <v>0</v>
      </c>
      <c r="AQ42" s="35" cm="1">
        <f t="array" aca="1" ref="AQ42" ca="1">IF(AQ$9&gt;=$F42,$H42*OFFSET(AQ$22,,1-$F42),)</f>
        <v>0</v>
      </c>
      <c r="AR42" s="35" cm="1">
        <f t="array" aca="1" ref="AR42" ca="1">IF(AR$9&gt;=$F42,$H42*OFFSET(AR$22,,1-$F42),)</f>
        <v>0</v>
      </c>
      <c r="AS42" s="35" cm="1">
        <f t="array" aca="1" ref="AS42" ca="1">IF(AS$9&gt;=$F42,$H42*OFFSET(AS$22,,1-$F42),)</f>
        <v>0</v>
      </c>
      <c r="AT42" s="35" cm="1">
        <f t="array" aca="1" ref="AT42" ca="1">IF(AT$9&gt;=$F42,$H42*OFFSET(AT$22,,1-$F42),)</f>
        <v>0</v>
      </c>
      <c r="AU42" s="35" cm="1">
        <f t="array" aca="1" ref="AU42" ca="1">IF(AU$9&gt;=$F42,$H42*OFFSET(AU$22,,1-$F42),)</f>
        <v>0</v>
      </c>
      <c r="AV42" s="35" cm="1">
        <f t="array" aca="1" ref="AV42" ca="1">IF(AV$9&gt;=$F42,$H42*OFFSET(AV$22,,1-$F42),)</f>
        <v>0</v>
      </c>
      <c r="AW42" s="35" cm="1">
        <f t="array" aca="1" ref="AW42" ca="1">IF(AW$9&gt;=$F42,$H42*OFFSET(AW$22,,1-$F42),)</f>
        <v>0</v>
      </c>
    </row>
    <row r="43" spans="6:49" outlineLevel="1" x14ac:dyDescent="0.2">
      <c r="F43" s="62">
        <f ca="1">OFFSET($I$9,,ROWS($E$33:$E43))</f>
        <v>11</v>
      </c>
      <c r="H43" s="64">
        <f ca="1">OFFSET($I$26,,ROWS($E$33:$E43))</f>
        <v>220.5</v>
      </c>
      <c r="J43" s="35" cm="1">
        <f t="array" aca="1" ref="J43" ca="1">IF(J$9&gt;=$F43,$H43*OFFSET(J$22,,1-$F43),)</f>
        <v>0</v>
      </c>
      <c r="K43" s="35" cm="1">
        <f t="array" aca="1" ref="K43" ca="1">IF(K$9&gt;=$F43,$H43*OFFSET(K$22,,1-$F43),)</f>
        <v>0</v>
      </c>
      <c r="L43" s="35" cm="1">
        <f t="array" aca="1" ref="L43" ca="1">IF(L$9&gt;=$F43,$H43*OFFSET(L$22,,1-$F43),)</f>
        <v>0</v>
      </c>
      <c r="M43" s="35" cm="1">
        <f t="array" aca="1" ref="M43" ca="1">IF(M$9&gt;=$F43,$H43*OFFSET(M$22,,1-$F43),)</f>
        <v>0</v>
      </c>
      <c r="N43" s="35" cm="1">
        <f t="array" aca="1" ref="N43" ca="1">IF(N$9&gt;=$F43,$H43*OFFSET(N$22,,1-$F43),)</f>
        <v>0</v>
      </c>
      <c r="O43" s="35" cm="1">
        <f t="array" aca="1" ref="O43" ca="1">IF(O$9&gt;=$F43,$H43*OFFSET(O$22,,1-$F43),)</f>
        <v>0</v>
      </c>
      <c r="P43" s="35" cm="1">
        <f t="array" aca="1" ref="P43" ca="1">IF(P$9&gt;=$F43,$H43*OFFSET(P$22,,1-$F43),)</f>
        <v>0</v>
      </c>
      <c r="Q43" s="35" cm="1">
        <f t="array" aca="1" ref="Q43" ca="1">IF(Q$9&gt;=$F43,$H43*OFFSET(Q$22,,1-$F43),)</f>
        <v>0</v>
      </c>
      <c r="R43" s="35" cm="1">
        <f t="array" aca="1" ref="R43" ca="1">IF(R$9&gt;=$F43,$H43*OFFSET(R$22,,1-$F43),)</f>
        <v>0</v>
      </c>
      <c r="S43" s="35" cm="1">
        <f t="array" aca="1" ref="S43" ca="1">IF(S$9&gt;=$F43,$H43*OFFSET(S$22,,1-$F43),)</f>
        <v>0</v>
      </c>
      <c r="T43" s="35" cm="1">
        <f t="array" aca="1" ref="T43" ca="1">IF(T$9&gt;=$F43,$H43*OFFSET(T$22,,1-$F43),)</f>
        <v>8.82</v>
      </c>
      <c r="U43" s="35" cm="1">
        <f t="array" aca="1" ref="U43" ca="1">IF(U$9&gt;=$F43,$H43*OFFSET(U$22,,1-$F43),)</f>
        <v>8.82</v>
      </c>
      <c r="V43" s="35" cm="1">
        <f t="array" aca="1" ref="V43" ca="1">IF(V$9&gt;=$F43,$H43*OFFSET(V$22,,1-$F43),)</f>
        <v>8.82</v>
      </c>
      <c r="W43" s="35" cm="1">
        <f t="array" aca="1" ref="W43" ca="1">IF(W$9&gt;=$F43,$H43*OFFSET(W$22,,1-$F43),)</f>
        <v>8.82</v>
      </c>
      <c r="X43" s="35" cm="1">
        <f t="array" aca="1" ref="X43" ca="1">IF(X$9&gt;=$F43,$H43*OFFSET(X$22,,1-$F43),)</f>
        <v>8.82</v>
      </c>
      <c r="Y43" s="35" cm="1">
        <f t="array" aca="1" ref="Y43" ca="1">IF(Y$9&gt;=$F43,$H43*OFFSET(Y$22,,1-$F43),)</f>
        <v>8.82</v>
      </c>
      <c r="Z43" s="35" cm="1">
        <f t="array" aca="1" ref="Z43" ca="1">IF(Z$9&gt;=$F43,$H43*OFFSET(Z$22,,1-$F43),)</f>
        <v>8.82</v>
      </c>
      <c r="AA43" s="35" cm="1">
        <f t="array" aca="1" ref="AA43" ca="1">IF(AA$9&gt;=$F43,$H43*OFFSET(AA$22,,1-$F43),)</f>
        <v>8.82</v>
      </c>
      <c r="AB43" s="35" cm="1">
        <f t="array" aca="1" ref="AB43" ca="1">IF(AB$9&gt;=$F43,$H43*OFFSET(AB$22,,1-$F43),)</f>
        <v>8.82</v>
      </c>
      <c r="AC43" s="35" cm="1">
        <f t="array" aca="1" ref="AC43" ca="1">IF(AC$9&gt;=$F43,$H43*OFFSET(AC$22,,1-$F43),)</f>
        <v>8.82</v>
      </c>
      <c r="AD43" s="35" cm="1">
        <f t="array" aca="1" ref="AD43" ca="1">IF(AD$9&gt;=$F43,$H43*OFFSET(AD$22,,1-$F43),)</f>
        <v>8.82</v>
      </c>
      <c r="AE43" s="35" cm="1">
        <f t="array" aca="1" ref="AE43" ca="1">IF(AE$9&gt;=$F43,$H43*OFFSET(AE$22,,1-$F43),)</f>
        <v>123.48000000000002</v>
      </c>
      <c r="AF43" s="35" cm="1">
        <f t="array" aca="1" ref="AF43" ca="1">IF(AF$9&gt;=$F43,$H43*OFFSET(AF$22,,1-$F43),)</f>
        <v>0</v>
      </c>
      <c r="AG43" s="35" cm="1">
        <f t="array" aca="1" ref="AG43" ca="1">IF(AG$9&gt;=$F43,$H43*OFFSET(AG$22,,1-$F43),)</f>
        <v>0</v>
      </c>
      <c r="AH43" s="35" cm="1">
        <f t="array" aca="1" ref="AH43" ca="1">IF(AH$9&gt;=$F43,$H43*OFFSET(AH$22,,1-$F43),)</f>
        <v>0</v>
      </c>
      <c r="AI43" s="35" cm="1">
        <f t="array" aca="1" ref="AI43" ca="1">IF(AI$9&gt;=$F43,$H43*OFFSET(AI$22,,1-$F43),)</f>
        <v>0</v>
      </c>
      <c r="AJ43" s="35" cm="1">
        <f t="array" aca="1" ref="AJ43" ca="1">IF(AJ$9&gt;=$F43,$H43*OFFSET(AJ$22,,1-$F43),)</f>
        <v>0</v>
      </c>
      <c r="AK43" s="35" cm="1">
        <f t="array" aca="1" ref="AK43" ca="1">IF(AK$9&gt;=$F43,$H43*OFFSET(AK$22,,1-$F43),)</f>
        <v>0</v>
      </c>
      <c r="AL43" s="35" cm="1">
        <f t="array" aca="1" ref="AL43" ca="1">IF(AL$9&gt;=$F43,$H43*OFFSET(AL$22,,1-$F43),)</f>
        <v>0</v>
      </c>
      <c r="AM43" s="35" cm="1">
        <f t="array" aca="1" ref="AM43" ca="1">IF(AM$9&gt;=$F43,$H43*OFFSET(AM$22,,1-$F43),)</f>
        <v>0</v>
      </c>
      <c r="AN43" s="35" cm="1">
        <f t="array" aca="1" ref="AN43" ca="1">IF(AN$9&gt;=$F43,$H43*OFFSET(AN$22,,1-$F43),)</f>
        <v>0</v>
      </c>
      <c r="AO43" s="35" cm="1">
        <f t="array" aca="1" ref="AO43" ca="1">IF(AO$9&gt;=$F43,$H43*OFFSET(AO$22,,1-$F43),)</f>
        <v>0</v>
      </c>
      <c r="AP43" s="35" cm="1">
        <f t="array" aca="1" ref="AP43" ca="1">IF(AP$9&gt;=$F43,$H43*OFFSET(AP$22,,1-$F43),)</f>
        <v>0</v>
      </c>
      <c r="AQ43" s="35" cm="1">
        <f t="array" aca="1" ref="AQ43" ca="1">IF(AQ$9&gt;=$F43,$H43*OFFSET(AQ$22,,1-$F43),)</f>
        <v>0</v>
      </c>
      <c r="AR43" s="35" cm="1">
        <f t="array" aca="1" ref="AR43" ca="1">IF(AR$9&gt;=$F43,$H43*OFFSET(AR$22,,1-$F43),)</f>
        <v>0</v>
      </c>
      <c r="AS43" s="35" cm="1">
        <f t="array" aca="1" ref="AS43" ca="1">IF(AS$9&gt;=$F43,$H43*OFFSET(AS$22,,1-$F43),)</f>
        <v>0</v>
      </c>
      <c r="AT43" s="35" cm="1">
        <f t="array" aca="1" ref="AT43" ca="1">IF(AT$9&gt;=$F43,$H43*OFFSET(AT$22,,1-$F43),)</f>
        <v>0</v>
      </c>
      <c r="AU43" s="35" cm="1">
        <f t="array" aca="1" ref="AU43" ca="1">IF(AU$9&gt;=$F43,$H43*OFFSET(AU$22,,1-$F43),)</f>
        <v>0</v>
      </c>
      <c r="AV43" s="35" cm="1">
        <f t="array" aca="1" ref="AV43" ca="1">IF(AV$9&gt;=$F43,$H43*OFFSET(AV$22,,1-$F43),)</f>
        <v>0</v>
      </c>
      <c r="AW43" s="35" cm="1">
        <f t="array" aca="1" ref="AW43" ca="1">IF(AW$9&gt;=$F43,$H43*OFFSET(AW$22,,1-$F43),)</f>
        <v>0</v>
      </c>
    </row>
    <row r="44" spans="6:49" outlineLevel="1" x14ac:dyDescent="0.2">
      <c r="F44" s="62">
        <f ca="1">OFFSET($I$9,,ROWS($E$33:$E44))</f>
        <v>12</v>
      </c>
      <c r="H44" s="64">
        <f ca="1">OFFSET($I$26,,ROWS($E$33:$E44))</f>
        <v>440.99999999999989</v>
      </c>
      <c r="J44" s="35" cm="1">
        <f t="array" aca="1" ref="J44" ca="1">IF(J$9&gt;=$F44,$H44*OFFSET(J$22,,1-$F44),)</f>
        <v>0</v>
      </c>
      <c r="K44" s="35" cm="1">
        <f t="array" aca="1" ref="K44" ca="1">IF(K$9&gt;=$F44,$H44*OFFSET(K$22,,1-$F44),)</f>
        <v>0</v>
      </c>
      <c r="L44" s="35" cm="1">
        <f t="array" aca="1" ref="L44" ca="1">IF(L$9&gt;=$F44,$H44*OFFSET(L$22,,1-$F44),)</f>
        <v>0</v>
      </c>
      <c r="M44" s="35" cm="1">
        <f t="array" aca="1" ref="M44" ca="1">IF(M$9&gt;=$F44,$H44*OFFSET(M$22,,1-$F44),)</f>
        <v>0</v>
      </c>
      <c r="N44" s="35" cm="1">
        <f t="array" aca="1" ref="N44" ca="1">IF(N$9&gt;=$F44,$H44*OFFSET(N$22,,1-$F44),)</f>
        <v>0</v>
      </c>
      <c r="O44" s="35" cm="1">
        <f t="array" aca="1" ref="O44" ca="1">IF(O$9&gt;=$F44,$H44*OFFSET(O$22,,1-$F44),)</f>
        <v>0</v>
      </c>
      <c r="P44" s="35" cm="1">
        <f t="array" aca="1" ref="P44" ca="1">IF(P$9&gt;=$F44,$H44*OFFSET(P$22,,1-$F44),)</f>
        <v>0</v>
      </c>
      <c r="Q44" s="35" cm="1">
        <f t="array" aca="1" ref="Q44" ca="1">IF(Q$9&gt;=$F44,$H44*OFFSET(Q$22,,1-$F44),)</f>
        <v>0</v>
      </c>
      <c r="R44" s="35" cm="1">
        <f t="array" aca="1" ref="R44" ca="1">IF(R$9&gt;=$F44,$H44*OFFSET(R$22,,1-$F44),)</f>
        <v>0</v>
      </c>
      <c r="S44" s="35" cm="1">
        <f t="array" aca="1" ref="S44" ca="1">IF(S$9&gt;=$F44,$H44*OFFSET(S$22,,1-$F44),)</f>
        <v>0</v>
      </c>
      <c r="T44" s="35" cm="1">
        <f t="array" aca="1" ref="T44" ca="1">IF(T$9&gt;=$F44,$H44*OFFSET(T$22,,1-$F44),)</f>
        <v>0</v>
      </c>
      <c r="U44" s="35" cm="1">
        <f t="array" aca="1" ref="U44" ca="1">IF(U$9&gt;=$F44,$H44*OFFSET(U$22,,1-$F44),)</f>
        <v>17.639999999999997</v>
      </c>
      <c r="V44" s="35" cm="1">
        <f t="array" aca="1" ref="V44" ca="1">IF(V$9&gt;=$F44,$H44*OFFSET(V$22,,1-$F44),)</f>
        <v>17.639999999999997</v>
      </c>
      <c r="W44" s="35" cm="1">
        <f t="array" aca="1" ref="W44" ca="1">IF(W$9&gt;=$F44,$H44*OFFSET(W$22,,1-$F44),)</f>
        <v>17.639999999999997</v>
      </c>
      <c r="X44" s="35" cm="1">
        <f t="array" aca="1" ref="X44" ca="1">IF(X$9&gt;=$F44,$H44*OFFSET(X$22,,1-$F44),)</f>
        <v>17.639999999999997</v>
      </c>
      <c r="Y44" s="35" cm="1">
        <f t="array" aca="1" ref="Y44" ca="1">IF(Y$9&gt;=$F44,$H44*OFFSET(Y$22,,1-$F44),)</f>
        <v>17.639999999999997</v>
      </c>
      <c r="Z44" s="35" cm="1">
        <f t="array" aca="1" ref="Z44" ca="1">IF(Z$9&gt;=$F44,$H44*OFFSET(Z$22,,1-$F44),)</f>
        <v>17.639999999999997</v>
      </c>
      <c r="AA44" s="35" cm="1">
        <f t="array" aca="1" ref="AA44" ca="1">IF(AA$9&gt;=$F44,$H44*OFFSET(AA$22,,1-$F44),)</f>
        <v>17.639999999999997</v>
      </c>
      <c r="AB44" s="35" cm="1">
        <f t="array" aca="1" ref="AB44" ca="1">IF(AB$9&gt;=$F44,$H44*OFFSET(AB$22,,1-$F44),)</f>
        <v>17.639999999999997</v>
      </c>
      <c r="AC44" s="35" cm="1">
        <f t="array" aca="1" ref="AC44" ca="1">IF(AC$9&gt;=$F44,$H44*OFFSET(AC$22,,1-$F44),)</f>
        <v>17.639999999999997</v>
      </c>
      <c r="AD44" s="35" cm="1">
        <f t="array" aca="1" ref="AD44" ca="1">IF(AD$9&gt;=$F44,$H44*OFFSET(AD$22,,1-$F44),)</f>
        <v>17.639999999999997</v>
      </c>
      <c r="AE44" s="35" cm="1">
        <f t="array" aca="1" ref="AE44" ca="1">IF(AE$9&gt;=$F44,$H44*OFFSET(AE$22,,1-$F44),)</f>
        <v>17.639999999999997</v>
      </c>
      <c r="AF44" s="35" cm="1">
        <f t="array" aca="1" ref="AF44" ca="1">IF(AF$9&gt;=$F44,$H44*OFFSET(AF$22,,1-$F44),)</f>
        <v>246.95999999999995</v>
      </c>
      <c r="AG44" s="35" cm="1">
        <f t="array" aca="1" ref="AG44" ca="1">IF(AG$9&gt;=$F44,$H44*OFFSET(AG$22,,1-$F44),)</f>
        <v>0</v>
      </c>
      <c r="AH44" s="35" cm="1">
        <f t="array" aca="1" ref="AH44" ca="1">IF(AH$9&gt;=$F44,$H44*OFFSET(AH$22,,1-$F44),)</f>
        <v>0</v>
      </c>
      <c r="AI44" s="35" cm="1">
        <f t="array" aca="1" ref="AI44" ca="1">IF(AI$9&gt;=$F44,$H44*OFFSET(AI$22,,1-$F44),)</f>
        <v>0</v>
      </c>
      <c r="AJ44" s="35" cm="1">
        <f t="array" aca="1" ref="AJ44" ca="1">IF(AJ$9&gt;=$F44,$H44*OFFSET(AJ$22,,1-$F44),)</f>
        <v>0</v>
      </c>
      <c r="AK44" s="35" cm="1">
        <f t="array" aca="1" ref="AK44" ca="1">IF(AK$9&gt;=$F44,$H44*OFFSET(AK$22,,1-$F44),)</f>
        <v>0</v>
      </c>
      <c r="AL44" s="35" cm="1">
        <f t="array" aca="1" ref="AL44" ca="1">IF(AL$9&gt;=$F44,$H44*OFFSET(AL$22,,1-$F44),)</f>
        <v>0</v>
      </c>
      <c r="AM44" s="35" cm="1">
        <f t="array" aca="1" ref="AM44" ca="1">IF(AM$9&gt;=$F44,$H44*OFFSET(AM$22,,1-$F44),)</f>
        <v>0</v>
      </c>
      <c r="AN44" s="35" cm="1">
        <f t="array" aca="1" ref="AN44" ca="1">IF(AN$9&gt;=$F44,$H44*OFFSET(AN$22,,1-$F44),)</f>
        <v>0</v>
      </c>
      <c r="AO44" s="35" cm="1">
        <f t="array" aca="1" ref="AO44" ca="1">IF(AO$9&gt;=$F44,$H44*OFFSET(AO$22,,1-$F44),)</f>
        <v>0</v>
      </c>
      <c r="AP44" s="35" cm="1">
        <f t="array" aca="1" ref="AP44" ca="1">IF(AP$9&gt;=$F44,$H44*OFFSET(AP$22,,1-$F44),)</f>
        <v>0</v>
      </c>
      <c r="AQ44" s="35" cm="1">
        <f t="array" aca="1" ref="AQ44" ca="1">IF(AQ$9&gt;=$F44,$H44*OFFSET(AQ$22,,1-$F44),)</f>
        <v>0</v>
      </c>
      <c r="AR44" s="35" cm="1">
        <f t="array" aca="1" ref="AR44" ca="1">IF(AR$9&gt;=$F44,$H44*OFFSET(AR$22,,1-$F44),)</f>
        <v>0</v>
      </c>
      <c r="AS44" s="35" cm="1">
        <f t="array" aca="1" ref="AS44" ca="1">IF(AS$9&gt;=$F44,$H44*OFFSET(AS$22,,1-$F44),)</f>
        <v>0</v>
      </c>
      <c r="AT44" s="35" cm="1">
        <f t="array" aca="1" ref="AT44" ca="1">IF(AT$9&gt;=$F44,$H44*OFFSET(AT$22,,1-$F44),)</f>
        <v>0</v>
      </c>
      <c r="AU44" s="35" cm="1">
        <f t="array" aca="1" ref="AU44" ca="1">IF(AU$9&gt;=$F44,$H44*OFFSET(AU$22,,1-$F44),)</f>
        <v>0</v>
      </c>
      <c r="AV44" s="35" cm="1">
        <f t="array" aca="1" ref="AV44" ca="1">IF(AV$9&gt;=$F44,$H44*OFFSET(AV$22,,1-$F44),)</f>
        <v>0</v>
      </c>
      <c r="AW44" s="35" cm="1">
        <f t="array" aca="1" ref="AW44" ca="1">IF(AW$9&gt;=$F44,$H44*OFFSET(AW$22,,1-$F44),)</f>
        <v>0</v>
      </c>
    </row>
    <row r="45" spans="6:49" outlineLevel="1" x14ac:dyDescent="0.2">
      <c r="F45" s="62">
        <f ca="1">OFFSET($I$9,,ROWS($E$33:$E45))</f>
        <v>13</v>
      </c>
      <c r="H45" s="64">
        <f ca="1">OFFSET($I$26,,ROWS($E$33:$E45))</f>
        <v>347.28750000000002</v>
      </c>
      <c r="J45" s="35" cm="1">
        <f t="array" aca="1" ref="J45" ca="1">IF(J$9&gt;=$F45,$H45*OFFSET(J$22,,1-$F45),)</f>
        <v>0</v>
      </c>
      <c r="K45" s="35" cm="1">
        <f t="array" aca="1" ref="K45" ca="1">IF(K$9&gt;=$F45,$H45*OFFSET(K$22,,1-$F45),)</f>
        <v>0</v>
      </c>
      <c r="L45" s="35" cm="1">
        <f t="array" aca="1" ref="L45" ca="1">IF(L$9&gt;=$F45,$H45*OFFSET(L$22,,1-$F45),)</f>
        <v>0</v>
      </c>
      <c r="M45" s="35" cm="1">
        <f t="array" aca="1" ref="M45" ca="1">IF(M$9&gt;=$F45,$H45*OFFSET(M$22,,1-$F45),)</f>
        <v>0</v>
      </c>
      <c r="N45" s="35" cm="1">
        <f t="array" aca="1" ref="N45" ca="1">IF(N$9&gt;=$F45,$H45*OFFSET(N$22,,1-$F45),)</f>
        <v>0</v>
      </c>
      <c r="O45" s="35" cm="1">
        <f t="array" aca="1" ref="O45" ca="1">IF(O$9&gt;=$F45,$H45*OFFSET(O$22,,1-$F45),)</f>
        <v>0</v>
      </c>
      <c r="P45" s="35" cm="1">
        <f t="array" aca="1" ref="P45" ca="1">IF(P$9&gt;=$F45,$H45*OFFSET(P$22,,1-$F45),)</f>
        <v>0</v>
      </c>
      <c r="Q45" s="35" cm="1">
        <f t="array" aca="1" ref="Q45" ca="1">IF(Q$9&gt;=$F45,$H45*OFFSET(Q$22,,1-$F45),)</f>
        <v>0</v>
      </c>
      <c r="R45" s="35" cm="1">
        <f t="array" aca="1" ref="R45" ca="1">IF(R$9&gt;=$F45,$H45*OFFSET(R$22,,1-$F45),)</f>
        <v>0</v>
      </c>
      <c r="S45" s="35" cm="1">
        <f t="array" aca="1" ref="S45" ca="1">IF(S$9&gt;=$F45,$H45*OFFSET(S$22,,1-$F45),)</f>
        <v>0</v>
      </c>
      <c r="T45" s="35" cm="1">
        <f t="array" aca="1" ref="T45" ca="1">IF(T$9&gt;=$F45,$H45*OFFSET(T$22,,1-$F45),)</f>
        <v>0</v>
      </c>
      <c r="U45" s="35" cm="1">
        <f t="array" aca="1" ref="U45" ca="1">IF(U$9&gt;=$F45,$H45*OFFSET(U$22,,1-$F45),)</f>
        <v>0</v>
      </c>
      <c r="V45" s="35" cm="1">
        <f t="array" aca="1" ref="V45" ca="1">IF(V$9&gt;=$F45,$H45*OFFSET(V$22,,1-$F45),)</f>
        <v>13.891500000000001</v>
      </c>
      <c r="W45" s="35" cm="1">
        <f t="array" aca="1" ref="W45" ca="1">IF(W$9&gt;=$F45,$H45*OFFSET(W$22,,1-$F45),)</f>
        <v>13.891500000000001</v>
      </c>
      <c r="X45" s="35" cm="1">
        <f t="array" aca="1" ref="X45" ca="1">IF(X$9&gt;=$F45,$H45*OFFSET(X$22,,1-$F45),)</f>
        <v>13.891500000000001</v>
      </c>
      <c r="Y45" s="35" cm="1">
        <f t="array" aca="1" ref="Y45" ca="1">IF(Y$9&gt;=$F45,$H45*OFFSET(Y$22,,1-$F45),)</f>
        <v>13.891500000000001</v>
      </c>
      <c r="Z45" s="35" cm="1">
        <f t="array" aca="1" ref="Z45" ca="1">IF(Z$9&gt;=$F45,$H45*OFFSET(Z$22,,1-$F45),)</f>
        <v>13.891500000000001</v>
      </c>
      <c r="AA45" s="35" cm="1">
        <f t="array" aca="1" ref="AA45" ca="1">IF(AA$9&gt;=$F45,$H45*OFFSET(AA$22,,1-$F45),)</f>
        <v>13.891500000000001</v>
      </c>
      <c r="AB45" s="35" cm="1">
        <f t="array" aca="1" ref="AB45" ca="1">IF(AB$9&gt;=$F45,$H45*OFFSET(AB$22,,1-$F45),)</f>
        <v>13.891500000000001</v>
      </c>
      <c r="AC45" s="35" cm="1">
        <f t="array" aca="1" ref="AC45" ca="1">IF(AC$9&gt;=$F45,$H45*OFFSET(AC$22,,1-$F45),)</f>
        <v>13.891500000000001</v>
      </c>
      <c r="AD45" s="35" cm="1">
        <f t="array" aca="1" ref="AD45" ca="1">IF(AD$9&gt;=$F45,$H45*OFFSET(AD$22,,1-$F45),)</f>
        <v>13.891500000000001</v>
      </c>
      <c r="AE45" s="35" cm="1">
        <f t="array" aca="1" ref="AE45" ca="1">IF(AE$9&gt;=$F45,$H45*OFFSET(AE$22,,1-$F45),)</f>
        <v>13.891500000000001</v>
      </c>
      <c r="AF45" s="35" cm="1">
        <f t="array" aca="1" ref="AF45" ca="1">IF(AF$9&gt;=$F45,$H45*OFFSET(AF$22,,1-$F45),)</f>
        <v>13.891500000000001</v>
      </c>
      <c r="AG45" s="35" cm="1">
        <f t="array" aca="1" ref="AG45" ca="1">IF(AG$9&gt;=$F45,$H45*OFFSET(AG$22,,1-$F45),)</f>
        <v>194.48100000000002</v>
      </c>
      <c r="AH45" s="35" cm="1">
        <f t="array" aca="1" ref="AH45" ca="1">IF(AH$9&gt;=$F45,$H45*OFFSET(AH$22,,1-$F45),)</f>
        <v>0</v>
      </c>
      <c r="AI45" s="35" cm="1">
        <f t="array" aca="1" ref="AI45" ca="1">IF(AI$9&gt;=$F45,$H45*OFFSET(AI$22,,1-$F45),)</f>
        <v>0</v>
      </c>
      <c r="AJ45" s="35" cm="1">
        <f t="array" aca="1" ref="AJ45" ca="1">IF(AJ$9&gt;=$F45,$H45*OFFSET(AJ$22,,1-$F45),)</f>
        <v>0</v>
      </c>
      <c r="AK45" s="35" cm="1">
        <f t="array" aca="1" ref="AK45" ca="1">IF(AK$9&gt;=$F45,$H45*OFFSET(AK$22,,1-$F45),)</f>
        <v>0</v>
      </c>
      <c r="AL45" s="35" cm="1">
        <f t="array" aca="1" ref="AL45" ca="1">IF(AL$9&gt;=$F45,$H45*OFFSET(AL$22,,1-$F45),)</f>
        <v>0</v>
      </c>
      <c r="AM45" s="35" cm="1">
        <f t="array" aca="1" ref="AM45" ca="1">IF(AM$9&gt;=$F45,$H45*OFFSET(AM$22,,1-$F45),)</f>
        <v>0</v>
      </c>
      <c r="AN45" s="35" cm="1">
        <f t="array" aca="1" ref="AN45" ca="1">IF(AN$9&gt;=$F45,$H45*OFFSET(AN$22,,1-$F45),)</f>
        <v>0</v>
      </c>
      <c r="AO45" s="35" cm="1">
        <f t="array" aca="1" ref="AO45" ca="1">IF(AO$9&gt;=$F45,$H45*OFFSET(AO$22,,1-$F45),)</f>
        <v>0</v>
      </c>
      <c r="AP45" s="35" cm="1">
        <f t="array" aca="1" ref="AP45" ca="1">IF(AP$9&gt;=$F45,$H45*OFFSET(AP$22,,1-$F45),)</f>
        <v>0</v>
      </c>
      <c r="AQ45" s="35" cm="1">
        <f t="array" aca="1" ref="AQ45" ca="1">IF(AQ$9&gt;=$F45,$H45*OFFSET(AQ$22,,1-$F45),)</f>
        <v>0</v>
      </c>
      <c r="AR45" s="35" cm="1">
        <f t="array" aca="1" ref="AR45" ca="1">IF(AR$9&gt;=$F45,$H45*OFFSET(AR$22,,1-$F45),)</f>
        <v>0</v>
      </c>
      <c r="AS45" s="35" cm="1">
        <f t="array" aca="1" ref="AS45" ca="1">IF(AS$9&gt;=$F45,$H45*OFFSET(AS$22,,1-$F45),)</f>
        <v>0</v>
      </c>
      <c r="AT45" s="35" cm="1">
        <f t="array" aca="1" ref="AT45" ca="1">IF(AT$9&gt;=$F45,$H45*OFFSET(AT$22,,1-$F45),)</f>
        <v>0</v>
      </c>
      <c r="AU45" s="35" cm="1">
        <f t="array" aca="1" ref="AU45" ca="1">IF(AU$9&gt;=$F45,$H45*OFFSET(AU$22,,1-$F45),)</f>
        <v>0</v>
      </c>
      <c r="AV45" s="35" cm="1">
        <f t="array" aca="1" ref="AV45" ca="1">IF(AV$9&gt;=$F45,$H45*OFFSET(AV$22,,1-$F45),)</f>
        <v>0</v>
      </c>
      <c r="AW45" s="35" cm="1">
        <f t="array" aca="1" ref="AW45" ca="1">IF(AW$9&gt;=$F45,$H45*OFFSET(AW$22,,1-$F45),)</f>
        <v>0</v>
      </c>
    </row>
    <row r="46" spans="6:49" outlineLevel="1" x14ac:dyDescent="0.2">
      <c r="F46" s="62">
        <f ca="1">OFFSET($I$9,,ROWS($E$33:$E46))</f>
        <v>14</v>
      </c>
      <c r="H46" s="64">
        <f ca="1">OFFSET($I$26,,ROWS($E$33:$E46))</f>
        <v>115.7625</v>
      </c>
      <c r="J46" s="35" cm="1">
        <f t="array" aca="1" ref="J46" ca="1">IF(J$9&gt;=$F46,$H46*OFFSET(J$22,,1-$F46),)</f>
        <v>0</v>
      </c>
      <c r="K46" s="35" cm="1">
        <f t="array" aca="1" ref="K46" ca="1">IF(K$9&gt;=$F46,$H46*OFFSET(K$22,,1-$F46),)</f>
        <v>0</v>
      </c>
      <c r="L46" s="35" cm="1">
        <f t="array" aca="1" ref="L46" ca="1">IF(L$9&gt;=$F46,$H46*OFFSET(L$22,,1-$F46),)</f>
        <v>0</v>
      </c>
      <c r="M46" s="35" cm="1">
        <f t="array" aca="1" ref="M46" ca="1">IF(M$9&gt;=$F46,$H46*OFFSET(M$22,,1-$F46),)</f>
        <v>0</v>
      </c>
      <c r="N46" s="35" cm="1">
        <f t="array" aca="1" ref="N46" ca="1">IF(N$9&gt;=$F46,$H46*OFFSET(N$22,,1-$F46),)</f>
        <v>0</v>
      </c>
      <c r="O46" s="35" cm="1">
        <f t="array" aca="1" ref="O46" ca="1">IF(O$9&gt;=$F46,$H46*OFFSET(O$22,,1-$F46),)</f>
        <v>0</v>
      </c>
      <c r="P46" s="35" cm="1">
        <f t="array" aca="1" ref="P46" ca="1">IF(P$9&gt;=$F46,$H46*OFFSET(P$22,,1-$F46),)</f>
        <v>0</v>
      </c>
      <c r="Q46" s="35" cm="1">
        <f t="array" aca="1" ref="Q46" ca="1">IF(Q$9&gt;=$F46,$H46*OFFSET(Q$22,,1-$F46),)</f>
        <v>0</v>
      </c>
      <c r="R46" s="35" cm="1">
        <f t="array" aca="1" ref="R46" ca="1">IF(R$9&gt;=$F46,$H46*OFFSET(R$22,,1-$F46),)</f>
        <v>0</v>
      </c>
      <c r="S46" s="35" cm="1">
        <f t="array" aca="1" ref="S46" ca="1">IF(S$9&gt;=$F46,$H46*OFFSET(S$22,,1-$F46),)</f>
        <v>0</v>
      </c>
      <c r="T46" s="35" cm="1">
        <f t="array" aca="1" ref="T46" ca="1">IF(T$9&gt;=$F46,$H46*OFFSET(T$22,,1-$F46),)</f>
        <v>0</v>
      </c>
      <c r="U46" s="35" cm="1">
        <f t="array" aca="1" ref="U46" ca="1">IF(U$9&gt;=$F46,$H46*OFFSET(U$22,,1-$F46),)</f>
        <v>0</v>
      </c>
      <c r="V46" s="35" cm="1">
        <f t="array" aca="1" ref="V46" ca="1">IF(V$9&gt;=$F46,$H46*OFFSET(V$22,,1-$F46),)</f>
        <v>0</v>
      </c>
      <c r="W46" s="35" cm="1">
        <f t="array" aca="1" ref="W46" ca="1">IF(W$9&gt;=$F46,$H46*OFFSET(W$22,,1-$F46),)</f>
        <v>4.6305000000000005</v>
      </c>
      <c r="X46" s="35" cm="1">
        <f t="array" aca="1" ref="X46" ca="1">IF(X$9&gt;=$F46,$H46*OFFSET(X$22,,1-$F46),)</f>
        <v>4.6305000000000005</v>
      </c>
      <c r="Y46" s="35" cm="1">
        <f t="array" aca="1" ref="Y46" ca="1">IF(Y$9&gt;=$F46,$H46*OFFSET(Y$22,,1-$F46),)</f>
        <v>4.6305000000000005</v>
      </c>
      <c r="Z46" s="35" cm="1">
        <f t="array" aca="1" ref="Z46" ca="1">IF(Z$9&gt;=$F46,$H46*OFFSET(Z$22,,1-$F46),)</f>
        <v>4.6305000000000005</v>
      </c>
      <c r="AA46" s="35" cm="1">
        <f t="array" aca="1" ref="AA46" ca="1">IF(AA$9&gt;=$F46,$H46*OFFSET(AA$22,,1-$F46),)</f>
        <v>4.6305000000000005</v>
      </c>
      <c r="AB46" s="35" cm="1">
        <f t="array" aca="1" ref="AB46" ca="1">IF(AB$9&gt;=$F46,$H46*OFFSET(AB$22,,1-$F46),)</f>
        <v>4.6305000000000005</v>
      </c>
      <c r="AC46" s="35" cm="1">
        <f t="array" aca="1" ref="AC46" ca="1">IF(AC$9&gt;=$F46,$H46*OFFSET(AC$22,,1-$F46),)</f>
        <v>4.6305000000000005</v>
      </c>
      <c r="AD46" s="35" cm="1">
        <f t="array" aca="1" ref="AD46" ca="1">IF(AD$9&gt;=$F46,$H46*OFFSET(AD$22,,1-$F46),)</f>
        <v>4.6305000000000005</v>
      </c>
      <c r="AE46" s="35" cm="1">
        <f t="array" aca="1" ref="AE46" ca="1">IF(AE$9&gt;=$F46,$H46*OFFSET(AE$22,,1-$F46),)</f>
        <v>4.6305000000000005</v>
      </c>
      <c r="AF46" s="35" cm="1">
        <f t="array" aca="1" ref="AF46" ca="1">IF(AF$9&gt;=$F46,$H46*OFFSET(AF$22,,1-$F46),)</f>
        <v>4.6305000000000005</v>
      </c>
      <c r="AG46" s="35" cm="1">
        <f t="array" aca="1" ref="AG46" ca="1">IF(AG$9&gt;=$F46,$H46*OFFSET(AG$22,,1-$F46),)</f>
        <v>4.6305000000000005</v>
      </c>
      <c r="AH46" s="35" cm="1">
        <f t="array" aca="1" ref="AH46" ca="1">IF(AH$9&gt;=$F46,$H46*OFFSET(AH$22,,1-$F46),)</f>
        <v>64.827000000000012</v>
      </c>
      <c r="AI46" s="35" cm="1">
        <f t="array" aca="1" ref="AI46" ca="1">IF(AI$9&gt;=$F46,$H46*OFFSET(AI$22,,1-$F46),)</f>
        <v>0</v>
      </c>
      <c r="AJ46" s="35" cm="1">
        <f t="array" aca="1" ref="AJ46" ca="1">IF(AJ$9&gt;=$F46,$H46*OFFSET(AJ$22,,1-$F46),)</f>
        <v>0</v>
      </c>
      <c r="AK46" s="35" cm="1">
        <f t="array" aca="1" ref="AK46" ca="1">IF(AK$9&gt;=$F46,$H46*OFFSET(AK$22,,1-$F46),)</f>
        <v>0</v>
      </c>
      <c r="AL46" s="35" cm="1">
        <f t="array" aca="1" ref="AL46" ca="1">IF(AL$9&gt;=$F46,$H46*OFFSET(AL$22,,1-$F46),)</f>
        <v>0</v>
      </c>
      <c r="AM46" s="35" cm="1">
        <f t="array" aca="1" ref="AM46" ca="1">IF(AM$9&gt;=$F46,$H46*OFFSET(AM$22,,1-$F46),)</f>
        <v>0</v>
      </c>
      <c r="AN46" s="35" cm="1">
        <f t="array" aca="1" ref="AN46" ca="1">IF(AN$9&gt;=$F46,$H46*OFFSET(AN$22,,1-$F46),)</f>
        <v>0</v>
      </c>
      <c r="AO46" s="35" cm="1">
        <f t="array" aca="1" ref="AO46" ca="1">IF(AO$9&gt;=$F46,$H46*OFFSET(AO$22,,1-$F46),)</f>
        <v>0</v>
      </c>
      <c r="AP46" s="35" cm="1">
        <f t="array" aca="1" ref="AP46" ca="1">IF(AP$9&gt;=$F46,$H46*OFFSET(AP$22,,1-$F46),)</f>
        <v>0</v>
      </c>
      <c r="AQ46" s="35" cm="1">
        <f t="array" aca="1" ref="AQ46" ca="1">IF(AQ$9&gt;=$F46,$H46*OFFSET(AQ$22,,1-$F46),)</f>
        <v>0</v>
      </c>
      <c r="AR46" s="35" cm="1">
        <f t="array" aca="1" ref="AR46" ca="1">IF(AR$9&gt;=$F46,$H46*OFFSET(AR$22,,1-$F46),)</f>
        <v>0</v>
      </c>
      <c r="AS46" s="35" cm="1">
        <f t="array" aca="1" ref="AS46" ca="1">IF(AS$9&gt;=$F46,$H46*OFFSET(AS$22,,1-$F46),)</f>
        <v>0</v>
      </c>
      <c r="AT46" s="35" cm="1">
        <f t="array" aca="1" ref="AT46" ca="1">IF(AT$9&gt;=$F46,$H46*OFFSET(AT$22,,1-$F46),)</f>
        <v>0</v>
      </c>
      <c r="AU46" s="35" cm="1">
        <f t="array" aca="1" ref="AU46" ca="1">IF(AU$9&gt;=$F46,$H46*OFFSET(AU$22,,1-$F46),)</f>
        <v>0</v>
      </c>
      <c r="AV46" s="35" cm="1">
        <f t="array" aca="1" ref="AV46" ca="1">IF(AV$9&gt;=$F46,$H46*OFFSET(AV$22,,1-$F46),)</f>
        <v>0</v>
      </c>
      <c r="AW46" s="35" cm="1">
        <f t="array" aca="1" ref="AW46" ca="1">IF(AW$9&gt;=$F46,$H46*OFFSET(AW$22,,1-$F46),)</f>
        <v>0</v>
      </c>
    </row>
    <row r="47" spans="6:49" outlineLevel="1" x14ac:dyDescent="0.2">
      <c r="F47" s="62">
        <f ca="1">OFFSET($I$9,,ROWS($E$33:$E47))</f>
        <v>15</v>
      </c>
      <c r="H47" s="64">
        <f ca="1">OFFSET($I$26,,ROWS($E$33:$E47))</f>
        <v>231.52500000000001</v>
      </c>
      <c r="J47" s="35" cm="1">
        <f t="array" aca="1" ref="J47" ca="1">IF(J$9&gt;=$F47,$H47*OFFSET(J$22,,1-$F47),)</f>
        <v>0</v>
      </c>
      <c r="K47" s="35" cm="1">
        <f t="array" aca="1" ref="K47" ca="1">IF(K$9&gt;=$F47,$H47*OFFSET(K$22,,1-$F47),)</f>
        <v>0</v>
      </c>
      <c r="L47" s="35" cm="1">
        <f t="array" aca="1" ref="L47" ca="1">IF(L$9&gt;=$F47,$H47*OFFSET(L$22,,1-$F47),)</f>
        <v>0</v>
      </c>
      <c r="M47" s="35" cm="1">
        <f t="array" aca="1" ref="M47" ca="1">IF(M$9&gt;=$F47,$H47*OFFSET(M$22,,1-$F47),)</f>
        <v>0</v>
      </c>
      <c r="N47" s="35" cm="1">
        <f t="array" aca="1" ref="N47" ca="1">IF(N$9&gt;=$F47,$H47*OFFSET(N$22,,1-$F47),)</f>
        <v>0</v>
      </c>
      <c r="O47" s="35" cm="1">
        <f t="array" aca="1" ref="O47" ca="1">IF(O$9&gt;=$F47,$H47*OFFSET(O$22,,1-$F47),)</f>
        <v>0</v>
      </c>
      <c r="P47" s="35" cm="1">
        <f t="array" aca="1" ref="P47" ca="1">IF(P$9&gt;=$F47,$H47*OFFSET(P$22,,1-$F47),)</f>
        <v>0</v>
      </c>
      <c r="Q47" s="35" cm="1">
        <f t="array" aca="1" ref="Q47" ca="1">IF(Q$9&gt;=$F47,$H47*OFFSET(Q$22,,1-$F47),)</f>
        <v>0</v>
      </c>
      <c r="R47" s="35" cm="1">
        <f t="array" aca="1" ref="R47" ca="1">IF(R$9&gt;=$F47,$H47*OFFSET(R$22,,1-$F47),)</f>
        <v>0</v>
      </c>
      <c r="S47" s="35" cm="1">
        <f t="array" aca="1" ref="S47" ca="1">IF(S$9&gt;=$F47,$H47*OFFSET(S$22,,1-$F47),)</f>
        <v>0</v>
      </c>
      <c r="T47" s="35" cm="1">
        <f t="array" aca="1" ref="T47" ca="1">IF(T$9&gt;=$F47,$H47*OFFSET(T$22,,1-$F47),)</f>
        <v>0</v>
      </c>
      <c r="U47" s="35" cm="1">
        <f t="array" aca="1" ref="U47" ca="1">IF(U$9&gt;=$F47,$H47*OFFSET(U$22,,1-$F47),)</f>
        <v>0</v>
      </c>
      <c r="V47" s="35" cm="1">
        <f t="array" aca="1" ref="V47" ca="1">IF(V$9&gt;=$F47,$H47*OFFSET(V$22,,1-$F47),)</f>
        <v>0</v>
      </c>
      <c r="W47" s="35" cm="1">
        <f t="array" aca="1" ref="W47" ca="1">IF(W$9&gt;=$F47,$H47*OFFSET(W$22,,1-$F47),)</f>
        <v>0</v>
      </c>
      <c r="X47" s="35" cm="1">
        <f t="array" aca="1" ref="X47" ca="1">IF(X$9&gt;=$F47,$H47*OFFSET(X$22,,1-$F47),)</f>
        <v>9.261000000000001</v>
      </c>
      <c r="Y47" s="35" cm="1">
        <f t="array" aca="1" ref="Y47" ca="1">IF(Y$9&gt;=$F47,$H47*OFFSET(Y$22,,1-$F47),)</f>
        <v>9.261000000000001</v>
      </c>
      <c r="Z47" s="35" cm="1">
        <f t="array" aca="1" ref="Z47" ca="1">IF(Z$9&gt;=$F47,$H47*OFFSET(Z$22,,1-$F47),)</f>
        <v>9.261000000000001</v>
      </c>
      <c r="AA47" s="35" cm="1">
        <f t="array" aca="1" ref="AA47" ca="1">IF(AA$9&gt;=$F47,$H47*OFFSET(AA$22,,1-$F47),)</f>
        <v>9.261000000000001</v>
      </c>
      <c r="AB47" s="35" cm="1">
        <f t="array" aca="1" ref="AB47" ca="1">IF(AB$9&gt;=$F47,$H47*OFFSET(AB$22,,1-$F47),)</f>
        <v>9.261000000000001</v>
      </c>
      <c r="AC47" s="35" cm="1">
        <f t="array" aca="1" ref="AC47" ca="1">IF(AC$9&gt;=$F47,$H47*OFFSET(AC$22,,1-$F47),)</f>
        <v>9.261000000000001</v>
      </c>
      <c r="AD47" s="35" cm="1">
        <f t="array" aca="1" ref="AD47" ca="1">IF(AD$9&gt;=$F47,$H47*OFFSET(AD$22,,1-$F47),)</f>
        <v>9.261000000000001</v>
      </c>
      <c r="AE47" s="35" cm="1">
        <f t="array" aca="1" ref="AE47" ca="1">IF(AE$9&gt;=$F47,$H47*OFFSET(AE$22,,1-$F47),)</f>
        <v>9.261000000000001</v>
      </c>
      <c r="AF47" s="35" cm="1">
        <f t="array" aca="1" ref="AF47" ca="1">IF(AF$9&gt;=$F47,$H47*OFFSET(AF$22,,1-$F47),)</f>
        <v>9.261000000000001</v>
      </c>
      <c r="AG47" s="35" cm="1">
        <f t="array" aca="1" ref="AG47" ca="1">IF(AG$9&gt;=$F47,$H47*OFFSET(AG$22,,1-$F47),)</f>
        <v>9.261000000000001</v>
      </c>
      <c r="AH47" s="35" cm="1">
        <f t="array" aca="1" ref="AH47" ca="1">IF(AH$9&gt;=$F47,$H47*OFFSET(AH$22,,1-$F47),)</f>
        <v>9.261000000000001</v>
      </c>
      <c r="AI47" s="35" cm="1">
        <f t="array" aca="1" ref="AI47" ca="1">IF(AI$9&gt;=$F47,$H47*OFFSET(AI$22,,1-$F47),)</f>
        <v>129.65400000000002</v>
      </c>
      <c r="AJ47" s="35" cm="1">
        <f t="array" aca="1" ref="AJ47" ca="1">IF(AJ$9&gt;=$F47,$H47*OFFSET(AJ$22,,1-$F47),)</f>
        <v>0</v>
      </c>
      <c r="AK47" s="35" cm="1">
        <f t="array" aca="1" ref="AK47" ca="1">IF(AK$9&gt;=$F47,$H47*OFFSET(AK$22,,1-$F47),)</f>
        <v>0</v>
      </c>
      <c r="AL47" s="35" cm="1">
        <f t="array" aca="1" ref="AL47" ca="1">IF(AL$9&gt;=$F47,$H47*OFFSET(AL$22,,1-$F47),)</f>
        <v>0</v>
      </c>
      <c r="AM47" s="35" cm="1">
        <f t="array" aca="1" ref="AM47" ca="1">IF(AM$9&gt;=$F47,$H47*OFFSET(AM$22,,1-$F47),)</f>
        <v>0</v>
      </c>
      <c r="AN47" s="35" cm="1">
        <f t="array" aca="1" ref="AN47" ca="1">IF(AN$9&gt;=$F47,$H47*OFFSET(AN$22,,1-$F47),)</f>
        <v>0</v>
      </c>
      <c r="AO47" s="35" cm="1">
        <f t="array" aca="1" ref="AO47" ca="1">IF(AO$9&gt;=$F47,$H47*OFFSET(AO$22,,1-$F47),)</f>
        <v>0</v>
      </c>
      <c r="AP47" s="35" cm="1">
        <f t="array" aca="1" ref="AP47" ca="1">IF(AP$9&gt;=$F47,$H47*OFFSET(AP$22,,1-$F47),)</f>
        <v>0</v>
      </c>
      <c r="AQ47" s="35" cm="1">
        <f t="array" aca="1" ref="AQ47" ca="1">IF(AQ$9&gt;=$F47,$H47*OFFSET(AQ$22,,1-$F47),)</f>
        <v>0</v>
      </c>
      <c r="AR47" s="35" cm="1">
        <f t="array" aca="1" ref="AR47" ca="1">IF(AR$9&gt;=$F47,$H47*OFFSET(AR$22,,1-$F47),)</f>
        <v>0</v>
      </c>
      <c r="AS47" s="35" cm="1">
        <f t="array" aca="1" ref="AS47" ca="1">IF(AS$9&gt;=$F47,$H47*OFFSET(AS$22,,1-$F47),)</f>
        <v>0</v>
      </c>
      <c r="AT47" s="35" cm="1">
        <f t="array" aca="1" ref="AT47" ca="1">IF(AT$9&gt;=$F47,$H47*OFFSET(AT$22,,1-$F47),)</f>
        <v>0</v>
      </c>
      <c r="AU47" s="35" cm="1">
        <f t="array" aca="1" ref="AU47" ca="1">IF(AU$9&gt;=$F47,$H47*OFFSET(AU$22,,1-$F47),)</f>
        <v>0</v>
      </c>
      <c r="AV47" s="35" cm="1">
        <f t="array" aca="1" ref="AV47" ca="1">IF(AV$9&gt;=$F47,$H47*OFFSET(AV$22,,1-$F47),)</f>
        <v>0</v>
      </c>
      <c r="AW47" s="35" cm="1">
        <f t="array" aca="1" ref="AW47" ca="1">IF(AW$9&gt;=$F47,$H47*OFFSET(AW$22,,1-$F47),)</f>
        <v>0</v>
      </c>
    </row>
    <row r="48" spans="6:49" outlineLevel="1" x14ac:dyDescent="0.2">
      <c r="F48" s="62">
        <f ca="1">OFFSET($I$9,,ROWS($E$33:$E48))</f>
        <v>16</v>
      </c>
      <c r="H48" s="64">
        <f ca="1">OFFSET($I$26,,ROWS($E$33:$E48))</f>
        <v>463.0499999999999</v>
      </c>
      <c r="J48" s="35" cm="1">
        <f t="array" aca="1" ref="J48" ca="1">IF(J$9&gt;=$F48,$H48*OFFSET(J$22,,1-$F48),)</f>
        <v>0</v>
      </c>
      <c r="K48" s="35" cm="1">
        <f t="array" aca="1" ref="K48" ca="1">IF(K$9&gt;=$F48,$H48*OFFSET(K$22,,1-$F48),)</f>
        <v>0</v>
      </c>
      <c r="L48" s="35" cm="1">
        <f t="array" aca="1" ref="L48" ca="1">IF(L$9&gt;=$F48,$H48*OFFSET(L$22,,1-$F48),)</f>
        <v>0</v>
      </c>
      <c r="M48" s="35" cm="1">
        <f t="array" aca="1" ref="M48" ca="1">IF(M$9&gt;=$F48,$H48*OFFSET(M$22,,1-$F48),)</f>
        <v>0</v>
      </c>
      <c r="N48" s="35" cm="1">
        <f t="array" aca="1" ref="N48" ca="1">IF(N$9&gt;=$F48,$H48*OFFSET(N$22,,1-$F48),)</f>
        <v>0</v>
      </c>
      <c r="O48" s="35" cm="1">
        <f t="array" aca="1" ref="O48" ca="1">IF(O$9&gt;=$F48,$H48*OFFSET(O$22,,1-$F48),)</f>
        <v>0</v>
      </c>
      <c r="P48" s="35" cm="1">
        <f t="array" aca="1" ref="P48" ca="1">IF(P$9&gt;=$F48,$H48*OFFSET(P$22,,1-$F48),)</f>
        <v>0</v>
      </c>
      <c r="Q48" s="35" cm="1">
        <f t="array" aca="1" ref="Q48" ca="1">IF(Q$9&gt;=$F48,$H48*OFFSET(Q$22,,1-$F48),)</f>
        <v>0</v>
      </c>
      <c r="R48" s="35" cm="1">
        <f t="array" aca="1" ref="R48" ca="1">IF(R$9&gt;=$F48,$H48*OFFSET(R$22,,1-$F48),)</f>
        <v>0</v>
      </c>
      <c r="S48" s="35" cm="1">
        <f t="array" aca="1" ref="S48" ca="1">IF(S$9&gt;=$F48,$H48*OFFSET(S$22,,1-$F48),)</f>
        <v>0</v>
      </c>
      <c r="T48" s="35" cm="1">
        <f t="array" aca="1" ref="T48" ca="1">IF(T$9&gt;=$F48,$H48*OFFSET(T$22,,1-$F48),)</f>
        <v>0</v>
      </c>
      <c r="U48" s="35" cm="1">
        <f t="array" aca="1" ref="U48" ca="1">IF(U$9&gt;=$F48,$H48*OFFSET(U$22,,1-$F48),)</f>
        <v>0</v>
      </c>
      <c r="V48" s="35" cm="1">
        <f t="array" aca="1" ref="V48" ca="1">IF(V$9&gt;=$F48,$H48*OFFSET(V$22,,1-$F48),)</f>
        <v>0</v>
      </c>
      <c r="W48" s="35" cm="1">
        <f t="array" aca="1" ref="W48" ca="1">IF(W$9&gt;=$F48,$H48*OFFSET(W$22,,1-$F48),)</f>
        <v>0</v>
      </c>
      <c r="X48" s="35" cm="1">
        <f t="array" aca="1" ref="X48" ca="1">IF(X$9&gt;=$F48,$H48*OFFSET(X$22,,1-$F48),)</f>
        <v>0</v>
      </c>
      <c r="Y48" s="35" cm="1">
        <f t="array" aca="1" ref="Y48" ca="1">IF(Y$9&gt;=$F48,$H48*OFFSET(Y$22,,1-$F48),)</f>
        <v>18.521999999999995</v>
      </c>
      <c r="Z48" s="35" cm="1">
        <f t="array" aca="1" ref="Z48" ca="1">IF(Z$9&gt;=$F48,$H48*OFFSET(Z$22,,1-$F48),)</f>
        <v>18.521999999999995</v>
      </c>
      <c r="AA48" s="35" cm="1">
        <f t="array" aca="1" ref="AA48" ca="1">IF(AA$9&gt;=$F48,$H48*OFFSET(AA$22,,1-$F48),)</f>
        <v>18.521999999999995</v>
      </c>
      <c r="AB48" s="35" cm="1">
        <f t="array" aca="1" ref="AB48" ca="1">IF(AB$9&gt;=$F48,$H48*OFFSET(AB$22,,1-$F48),)</f>
        <v>18.521999999999995</v>
      </c>
      <c r="AC48" s="35" cm="1">
        <f t="array" aca="1" ref="AC48" ca="1">IF(AC$9&gt;=$F48,$H48*OFFSET(AC$22,,1-$F48),)</f>
        <v>18.521999999999995</v>
      </c>
      <c r="AD48" s="35" cm="1">
        <f t="array" aca="1" ref="AD48" ca="1">IF(AD$9&gt;=$F48,$H48*OFFSET(AD$22,,1-$F48),)</f>
        <v>18.521999999999995</v>
      </c>
      <c r="AE48" s="35" cm="1">
        <f t="array" aca="1" ref="AE48" ca="1">IF(AE$9&gt;=$F48,$H48*OFFSET(AE$22,,1-$F48),)</f>
        <v>18.521999999999995</v>
      </c>
      <c r="AF48" s="35" cm="1">
        <f t="array" aca="1" ref="AF48" ca="1">IF(AF$9&gt;=$F48,$H48*OFFSET(AF$22,,1-$F48),)</f>
        <v>18.521999999999995</v>
      </c>
      <c r="AG48" s="35" cm="1">
        <f t="array" aca="1" ref="AG48" ca="1">IF(AG$9&gt;=$F48,$H48*OFFSET(AG$22,,1-$F48),)</f>
        <v>18.521999999999995</v>
      </c>
      <c r="AH48" s="35" cm="1">
        <f t="array" aca="1" ref="AH48" ca="1">IF(AH$9&gt;=$F48,$H48*OFFSET(AH$22,,1-$F48),)</f>
        <v>18.521999999999995</v>
      </c>
      <c r="AI48" s="35" cm="1">
        <f t="array" aca="1" ref="AI48" ca="1">IF(AI$9&gt;=$F48,$H48*OFFSET(AI$22,,1-$F48),)</f>
        <v>18.521999999999995</v>
      </c>
      <c r="AJ48" s="35" cm="1">
        <f t="array" aca="1" ref="AJ48" ca="1">IF(AJ$9&gt;=$F48,$H48*OFFSET(AJ$22,,1-$F48),)</f>
        <v>259.30799999999999</v>
      </c>
      <c r="AK48" s="35" cm="1">
        <f t="array" aca="1" ref="AK48" ca="1">IF(AK$9&gt;=$F48,$H48*OFFSET(AK$22,,1-$F48),)</f>
        <v>0</v>
      </c>
      <c r="AL48" s="35" cm="1">
        <f t="array" aca="1" ref="AL48" ca="1">IF(AL$9&gt;=$F48,$H48*OFFSET(AL$22,,1-$F48),)</f>
        <v>0</v>
      </c>
      <c r="AM48" s="35" cm="1">
        <f t="array" aca="1" ref="AM48" ca="1">IF(AM$9&gt;=$F48,$H48*OFFSET(AM$22,,1-$F48),)</f>
        <v>0</v>
      </c>
      <c r="AN48" s="35" cm="1">
        <f t="array" aca="1" ref="AN48" ca="1">IF(AN$9&gt;=$F48,$H48*OFFSET(AN$22,,1-$F48),)</f>
        <v>0</v>
      </c>
      <c r="AO48" s="35" cm="1">
        <f t="array" aca="1" ref="AO48" ca="1">IF(AO$9&gt;=$F48,$H48*OFFSET(AO$22,,1-$F48),)</f>
        <v>0</v>
      </c>
      <c r="AP48" s="35" cm="1">
        <f t="array" aca="1" ref="AP48" ca="1">IF(AP$9&gt;=$F48,$H48*OFFSET(AP$22,,1-$F48),)</f>
        <v>0</v>
      </c>
      <c r="AQ48" s="35" cm="1">
        <f t="array" aca="1" ref="AQ48" ca="1">IF(AQ$9&gt;=$F48,$H48*OFFSET(AQ$22,,1-$F48),)</f>
        <v>0</v>
      </c>
      <c r="AR48" s="35" cm="1">
        <f t="array" aca="1" ref="AR48" ca="1">IF(AR$9&gt;=$F48,$H48*OFFSET(AR$22,,1-$F48),)</f>
        <v>0</v>
      </c>
      <c r="AS48" s="35" cm="1">
        <f t="array" aca="1" ref="AS48" ca="1">IF(AS$9&gt;=$F48,$H48*OFFSET(AS$22,,1-$F48),)</f>
        <v>0</v>
      </c>
      <c r="AT48" s="35" cm="1">
        <f t="array" aca="1" ref="AT48" ca="1">IF(AT$9&gt;=$F48,$H48*OFFSET(AT$22,,1-$F48),)</f>
        <v>0</v>
      </c>
      <c r="AU48" s="35" cm="1">
        <f t="array" aca="1" ref="AU48" ca="1">IF(AU$9&gt;=$F48,$H48*OFFSET(AU$22,,1-$F48),)</f>
        <v>0</v>
      </c>
      <c r="AV48" s="35" cm="1">
        <f t="array" aca="1" ref="AV48" ca="1">IF(AV$9&gt;=$F48,$H48*OFFSET(AV$22,,1-$F48),)</f>
        <v>0</v>
      </c>
      <c r="AW48" s="35" cm="1">
        <f t="array" aca="1" ref="AW48" ca="1">IF(AW$9&gt;=$F48,$H48*OFFSET(AW$22,,1-$F48),)</f>
        <v>0</v>
      </c>
    </row>
    <row r="49" spans="6:49" outlineLevel="1" x14ac:dyDescent="0.2">
      <c r="F49" s="62">
        <f ca="1">OFFSET($I$9,,ROWS($E$33:$E49))</f>
        <v>17</v>
      </c>
      <c r="H49" s="64">
        <f ca="1">OFFSET($I$26,,ROWS($E$33:$E49))</f>
        <v>364.65187500000002</v>
      </c>
      <c r="J49" s="35" cm="1">
        <f t="array" aca="1" ref="J49" ca="1">IF(J$9&gt;=$F49,$H49*OFFSET(J$22,,1-$F49),)</f>
        <v>0</v>
      </c>
      <c r="K49" s="35" cm="1">
        <f t="array" aca="1" ref="K49" ca="1">IF(K$9&gt;=$F49,$H49*OFFSET(K$22,,1-$F49),)</f>
        <v>0</v>
      </c>
      <c r="L49" s="35" cm="1">
        <f t="array" aca="1" ref="L49" ca="1">IF(L$9&gt;=$F49,$H49*OFFSET(L$22,,1-$F49),)</f>
        <v>0</v>
      </c>
      <c r="M49" s="35" cm="1">
        <f t="array" aca="1" ref="M49" ca="1">IF(M$9&gt;=$F49,$H49*OFFSET(M$22,,1-$F49),)</f>
        <v>0</v>
      </c>
      <c r="N49" s="35" cm="1">
        <f t="array" aca="1" ref="N49" ca="1">IF(N$9&gt;=$F49,$H49*OFFSET(N$22,,1-$F49),)</f>
        <v>0</v>
      </c>
      <c r="O49" s="35" cm="1">
        <f t="array" aca="1" ref="O49" ca="1">IF(O$9&gt;=$F49,$H49*OFFSET(O$22,,1-$F49),)</f>
        <v>0</v>
      </c>
      <c r="P49" s="35" cm="1">
        <f t="array" aca="1" ref="P49" ca="1">IF(P$9&gt;=$F49,$H49*OFFSET(P$22,,1-$F49),)</f>
        <v>0</v>
      </c>
      <c r="Q49" s="35" cm="1">
        <f t="array" aca="1" ref="Q49" ca="1">IF(Q$9&gt;=$F49,$H49*OFFSET(Q$22,,1-$F49),)</f>
        <v>0</v>
      </c>
      <c r="R49" s="35" cm="1">
        <f t="array" aca="1" ref="R49" ca="1">IF(R$9&gt;=$F49,$H49*OFFSET(R$22,,1-$F49),)</f>
        <v>0</v>
      </c>
      <c r="S49" s="35" cm="1">
        <f t="array" aca="1" ref="S49" ca="1">IF(S$9&gt;=$F49,$H49*OFFSET(S$22,,1-$F49),)</f>
        <v>0</v>
      </c>
      <c r="T49" s="35" cm="1">
        <f t="array" aca="1" ref="T49" ca="1">IF(T$9&gt;=$F49,$H49*OFFSET(T$22,,1-$F49),)</f>
        <v>0</v>
      </c>
      <c r="U49" s="35" cm="1">
        <f t="array" aca="1" ref="U49" ca="1">IF(U$9&gt;=$F49,$H49*OFFSET(U$22,,1-$F49),)</f>
        <v>0</v>
      </c>
      <c r="V49" s="35" cm="1">
        <f t="array" aca="1" ref="V49" ca="1">IF(V$9&gt;=$F49,$H49*OFFSET(V$22,,1-$F49),)</f>
        <v>0</v>
      </c>
      <c r="W49" s="35" cm="1">
        <f t="array" aca="1" ref="W49" ca="1">IF(W$9&gt;=$F49,$H49*OFFSET(W$22,,1-$F49),)</f>
        <v>0</v>
      </c>
      <c r="X49" s="35" cm="1">
        <f t="array" aca="1" ref="X49" ca="1">IF(X$9&gt;=$F49,$H49*OFFSET(X$22,,1-$F49),)</f>
        <v>0</v>
      </c>
      <c r="Y49" s="35" cm="1">
        <f t="array" aca="1" ref="Y49" ca="1">IF(Y$9&gt;=$F49,$H49*OFFSET(Y$22,,1-$F49),)</f>
        <v>0</v>
      </c>
      <c r="Z49" s="35" cm="1">
        <f t="array" aca="1" ref="Z49" ca="1">IF(Z$9&gt;=$F49,$H49*OFFSET(Z$22,,1-$F49),)</f>
        <v>14.586075000000001</v>
      </c>
      <c r="AA49" s="35" cm="1">
        <f t="array" aca="1" ref="AA49" ca="1">IF(AA$9&gt;=$F49,$H49*OFFSET(AA$22,,1-$F49),)</f>
        <v>14.586075000000001</v>
      </c>
      <c r="AB49" s="35" cm="1">
        <f t="array" aca="1" ref="AB49" ca="1">IF(AB$9&gt;=$F49,$H49*OFFSET(AB$22,,1-$F49),)</f>
        <v>14.586075000000001</v>
      </c>
      <c r="AC49" s="35" cm="1">
        <f t="array" aca="1" ref="AC49" ca="1">IF(AC$9&gt;=$F49,$H49*OFFSET(AC$22,,1-$F49),)</f>
        <v>14.586075000000001</v>
      </c>
      <c r="AD49" s="35" cm="1">
        <f t="array" aca="1" ref="AD49" ca="1">IF(AD$9&gt;=$F49,$H49*OFFSET(AD$22,,1-$F49),)</f>
        <v>14.586075000000001</v>
      </c>
      <c r="AE49" s="35" cm="1">
        <f t="array" aca="1" ref="AE49" ca="1">IF(AE$9&gt;=$F49,$H49*OFFSET(AE$22,,1-$F49),)</f>
        <v>14.586075000000001</v>
      </c>
      <c r="AF49" s="35" cm="1">
        <f t="array" aca="1" ref="AF49" ca="1">IF(AF$9&gt;=$F49,$H49*OFFSET(AF$22,,1-$F49),)</f>
        <v>14.586075000000001</v>
      </c>
      <c r="AG49" s="35" cm="1">
        <f t="array" aca="1" ref="AG49" ca="1">IF(AG$9&gt;=$F49,$H49*OFFSET(AG$22,,1-$F49),)</f>
        <v>14.586075000000001</v>
      </c>
      <c r="AH49" s="35" cm="1">
        <f t="array" aca="1" ref="AH49" ca="1">IF(AH$9&gt;=$F49,$H49*OFFSET(AH$22,,1-$F49),)</f>
        <v>14.586075000000001</v>
      </c>
      <c r="AI49" s="35" cm="1">
        <f t="array" aca="1" ref="AI49" ca="1">IF(AI$9&gt;=$F49,$H49*OFFSET(AI$22,,1-$F49),)</f>
        <v>14.586075000000001</v>
      </c>
      <c r="AJ49" s="35" cm="1">
        <f t="array" aca="1" ref="AJ49" ca="1">IF(AJ$9&gt;=$F49,$H49*OFFSET(AJ$22,,1-$F49),)</f>
        <v>14.586075000000001</v>
      </c>
      <c r="AK49" s="35" cm="1">
        <f t="array" aca="1" ref="AK49" ca="1">IF(AK$9&gt;=$F49,$H49*OFFSET(AK$22,,1-$F49),)</f>
        <v>204.20505000000003</v>
      </c>
      <c r="AL49" s="35" cm="1">
        <f t="array" aca="1" ref="AL49" ca="1">IF(AL$9&gt;=$F49,$H49*OFFSET(AL$22,,1-$F49),)</f>
        <v>0</v>
      </c>
      <c r="AM49" s="35" cm="1">
        <f t="array" aca="1" ref="AM49" ca="1">IF(AM$9&gt;=$F49,$H49*OFFSET(AM$22,,1-$F49),)</f>
        <v>0</v>
      </c>
      <c r="AN49" s="35" cm="1">
        <f t="array" aca="1" ref="AN49" ca="1">IF(AN$9&gt;=$F49,$H49*OFFSET(AN$22,,1-$F49),)</f>
        <v>0</v>
      </c>
      <c r="AO49" s="35" cm="1">
        <f t="array" aca="1" ref="AO49" ca="1">IF(AO$9&gt;=$F49,$H49*OFFSET(AO$22,,1-$F49),)</f>
        <v>0</v>
      </c>
      <c r="AP49" s="35" cm="1">
        <f t="array" aca="1" ref="AP49" ca="1">IF(AP$9&gt;=$F49,$H49*OFFSET(AP$22,,1-$F49),)</f>
        <v>0</v>
      </c>
      <c r="AQ49" s="35" cm="1">
        <f t="array" aca="1" ref="AQ49" ca="1">IF(AQ$9&gt;=$F49,$H49*OFFSET(AQ$22,,1-$F49),)</f>
        <v>0</v>
      </c>
      <c r="AR49" s="35" cm="1">
        <f t="array" aca="1" ref="AR49" ca="1">IF(AR$9&gt;=$F49,$H49*OFFSET(AR$22,,1-$F49),)</f>
        <v>0</v>
      </c>
      <c r="AS49" s="35" cm="1">
        <f t="array" aca="1" ref="AS49" ca="1">IF(AS$9&gt;=$F49,$H49*OFFSET(AS$22,,1-$F49),)</f>
        <v>0</v>
      </c>
      <c r="AT49" s="35" cm="1">
        <f t="array" aca="1" ref="AT49" ca="1">IF(AT$9&gt;=$F49,$H49*OFFSET(AT$22,,1-$F49),)</f>
        <v>0</v>
      </c>
      <c r="AU49" s="35" cm="1">
        <f t="array" aca="1" ref="AU49" ca="1">IF(AU$9&gt;=$F49,$H49*OFFSET(AU$22,,1-$F49),)</f>
        <v>0</v>
      </c>
      <c r="AV49" s="35" cm="1">
        <f t="array" aca="1" ref="AV49" ca="1">IF(AV$9&gt;=$F49,$H49*OFFSET(AV$22,,1-$F49),)</f>
        <v>0</v>
      </c>
      <c r="AW49" s="35" cm="1">
        <f t="array" aca="1" ref="AW49" ca="1">IF(AW$9&gt;=$F49,$H49*OFFSET(AW$22,,1-$F49),)</f>
        <v>0</v>
      </c>
    </row>
    <row r="50" spans="6:49" outlineLevel="1" x14ac:dyDescent="0.2">
      <c r="F50" s="62">
        <f ca="1">OFFSET($I$9,,ROWS($E$33:$E50))</f>
        <v>18</v>
      </c>
      <c r="H50" s="64">
        <f ca="1">OFFSET($I$26,,ROWS($E$33:$E50))</f>
        <v>121.55062500000001</v>
      </c>
      <c r="J50" s="35" cm="1">
        <f t="array" aca="1" ref="J50" ca="1">IF(J$9&gt;=$F50,$H50*OFFSET(J$22,,1-$F50),)</f>
        <v>0</v>
      </c>
      <c r="K50" s="35" cm="1">
        <f t="array" aca="1" ref="K50" ca="1">IF(K$9&gt;=$F50,$H50*OFFSET(K$22,,1-$F50),)</f>
        <v>0</v>
      </c>
      <c r="L50" s="35" cm="1">
        <f t="array" aca="1" ref="L50" ca="1">IF(L$9&gt;=$F50,$H50*OFFSET(L$22,,1-$F50),)</f>
        <v>0</v>
      </c>
      <c r="M50" s="35" cm="1">
        <f t="array" aca="1" ref="M50" ca="1">IF(M$9&gt;=$F50,$H50*OFFSET(M$22,,1-$F50),)</f>
        <v>0</v>
      </c>
      <c r="N50" s="35" cm="1">
        <f t="array" aca="1" ref="N50" ca="1">IF(N$9&gt;=$F50,$H50*OFFSET(N$22,,1-$F50),)</f>
        <v>0</v>
      </c>
      <c r="O50" s="35" cm="1">
        <f t="array" aca="1" ref="O50" ca="1">IF(O$9&gt;=$F50,$H50*OFFSET(O$22,,1-$F50),)</f>
        <v>0</v>
      </c>
      <c r="P50" s="35" cm="1">
        <f t="array" aca="1" ref="P50" ca="1">IF(P$9&gt;=$F50,$H50*OFFSET(P$22,,1-$F50),)</f>
        <v>0</v>
      </c>
      <c r="Q50" s="35" cm="1">
        <f t="array" aca="1" ref="Q50" ca="1">IF(Q$9&gt;=$F50,$H50*OFFSET(Q$22,,1-$F50),)</f>
        <v>0</v>
      </c>
      <c r="R50" s="35" cm="1">
        <f t="array" aca="1" ref="R50" ca="1">IF(R$9&gt;=$F50,$H50*OFFSET(R$22,,1-$F50),)</f>
        <v>0</v>
      </c>
      <c r="S50" s="35" cm="1">
        <f t="array" aca="1" ref="S50" ca="1">IF(S$9&gt;=$F50,$H50*OFFSET(S$22,,1-$F50),)</f>
        <v>0</v>
      </c>
      <c r="T50" s="35" cm="1">
        <f t="array" aca="1" ref="T50" ca="1">IF(T$9&gt;=$F50,$H50*OFFSET(T$22,,1-$F50),)</f>
        <v>0</v>
      </c>
      <c r="U50" s="35" cm="1">
        <f t="array" aca="1" ref="U50" ca="1">IF(U$9&gt;=$F50,$H50*OFFSET(U$22,,1-$F50),)</f>
        <v>0</v>
      </c>
      <c r="V50" s="35" cm="1">
        <f t="array" aca="1" ref="V50" ca="1">IF(V$9&gt;=$F50,$H50*OFFSET(V$22,,1-$F50),)</f>
        <v>0</v>
      </c>
      <c r="W50" s="35" cm="1">
        <f t="array" aca="1" ref="W50" ca="1">IF(W$9&gt;=$F50,$H50*OFFSET(W$22,,1-$F50),)</f>
        <v>0</v>
      </c>
      <c r="X50" s="35" cm="1">
        <f t="array" aca="1" ref="X50" ca="1">IF(X$9&gt;=$F50,$H50*OFFSET(X$22,,1-$F50),)</f>
        <v>0</v>
      </c>
      <c r="Y50" s="35" cm="1">
        <f t="array" aca="1" ref="Y50" ca="1">IF(Y$9&gt;=$F50,$H50*OFFSET(Y$22,,1-$F50),)</f>
        <v>0</v>
      </c>
      <c r="Z50" s="35" cm="1">
        <f t="array" aca="1" ref="Z50" ca="1">IF(Z$9&gt;=$F50,$H50*OFFSET(Z$22,,1-$F50),)</f>
        <v>0</v>
      </c>
      <c r="AA50" s="35" cm="1">
        <f t="array" aca="1" ref="AA50" ca="1">IF(AA$9&gt;=$F50,$H50*OFFSET(AA$22,,1-$F50),)</f>
        <v>4.8620250000000009</v>
      </c>
      <c r="AB50" s="35" cm="1">
        <f t="array" aca="1" ref="AB50" ca="1">IF(AB$9&gt;=$F50,$H50*OFFSET(AB$22,,1-$F50),)</f>
        <v>4.8620250000000009</v>
      </c>
      <c r="AC50" s="35" cm="1">
        <f t="array" aca="1" ref="AC50" ca="1">IF(AC$9&gt;=$F50,$H50*OFFSET(AC$22,,1-$F50),)</f>
        <v>4.8620250000000009</v>
      </c>
      <c r="AD50" s="35" cm="1">
        <f t="array" aca="1" ref="AD50" ca="1">IF(AD$9&gt;=$F50,$H50*OFFSET(AD$22,,1-$F50),)</f>
        <v>4.8620250000000009</v>
      </c>
      <c r="AE50" s="35" cm="1">
        <f t="array" aca="1" ref="AE50" ca="1">IF(AE$9&gt;=$F50,$H50*OFFSET(AE$22,,1-$F50),)</f>
        <v>4.8620250000000009</v>
      </c>
      <c r="AF50" s="35" cm="1">
        <f t="array" aca="1" ref="AF50" ca="1">IF(AF$9&gt;=$F50,$H50*OFFSET(AF$22,,1-$F50),)</f>
        <v>4.8620250000000009</v>
      </c>
      <c r="AG50" s="35" cm="1">
        <f t="array" aca="1" ref="AG50" ca="1">IF(AG$9&gt;=$F50,$H50*OFFSET(AG$22,,1-$F50),)</f>
        <v>4.8620250000000009</v>
      </c>
      <c r="AH50" s="35" cm="1">
        <f t="array" aca="1" ref="AH50" ca="1">IF(AH$9&gt;=$F50,$H50*OFFSET(AH$22,,1-$F50),)</f>
        <v>4.8620250000000009</v>
      </c>
      <c r="AI50" s="35" cm="1">
        <f t="array" aca="1" ref="AI50" ca="1">IF(AI$9&gt;=$F50,$H50*OFFSET(AI$22,,1-$F50),)</f>
        <v>4.8620250000000009</v>
      </c>
      <c r="AJ50" s="35" cm="1">
        <f t="array" aca="1" ref="AJ50" ca="1">IF(AJ$9&gt;=$F50,$H50*OFFSET(AJ$22,,1-$F50),)</f>
        <v>4.8620250000000009</v>
      </c>
      <c r="AK50" s="35" cm="1">
        <f t="array" aca="1" ref="AK50" ca="1">IF(AK$9&gt;=$F50,$H50*OFFSET(AK$22,,1-$F50),)</f>
        <v>4.8620250000000009</v>
      </c>
      <c r="AL50" s="35" cm="1">
        <f t="array" aca="1" ref="AL50" ca="1">IF(AL$9&gt;=$F50,$H50*OFFSET(AL$22,,1-$F50),)</f>
        <v>68.068350000000009</v>
      </c>
      <c r="AM50" s="35" cm="1">
        <f t="array" aca="1" ref="AM50" ca="1">IF(AM$9&gt;=$F50,$H50*OFFSET(AM$22,,1-$F50),)</f>
        <v>0</v>
      </c>
      <c r="AN50" s="35" cm="1">
        <f t="array" aca="1" ref="AN50" ca="1">IF(AN$9&gt;=$F50,$H50*OFFSET(AN$22,,1-$F50),)</f>
        <v>0</v>
      </c>
      <c r="AO50" s="35" cm="1">
        <f t="array" aca="1" ref="AO50" ca="1">IF(AO$9&gt;=$F50,$H50*OFFSET(AO$22,,1-$F50),)</f>
        <v>0</v>
      </c>
      <c r="AP50" s="35" cm="1">
        <f t="array" aca="1" ref="AP50" ca="1">IF(AP$9&gt;=$F50,$H50*OFFSET(AP$22,,1-$F50),)</f>
        <v>0</v>
      </c>
      <c r="AQ50" s="35" cm="1">
        <f t="array" aca="1" ref="AQ50" ca="1">IF(AQ$9&gt;=$F50,$H50*OFFSET(AQ$22,,1-$F50),)</f>
        <v>0</v>
      </c>
      <c r="AR50" s="35" cm="1">
        <f t="array" aca="1" ref="AR50" ca="1">IF(AR$9&gt;=$F50,$H50*OFFSET(AR$22,,1-$F50),)</f>
        <v>0</v>
      </c>
      <c r="AS50" s="35" cm="1">
        <f t="array" aca="1" ref="AS50" ca="1">IF(AS$9&gt;=$F50,$H50*OFFSET(AS$22,,1-$F50),)</f>
        <v>0</v>
      </c>
      <c r="AT50" s="35" cm="1">
        <f t="array" aca="1" ref="AT50" ca="1">IF(AT$9&gt;=$F50,$H50*OFFSET(AT$22,,1-$F50),)</f>
        <v>0</v>
      </c>
      <c r="AU50" s="35" cm="1">
        <f t="array" aca="1" ref="AU50" ca="1">IF(AU$9&gt;=$F50,$H50*OFFSET(AU$22,,1-$F50),)</f>
        <v>0</v>
      </c>
      <c r="AV50" s="35" cm="1">
        <f t="array" aca="1" ref="AV50" ca="1">IF(AV$9&gt;=$F50,$H50*OFFSET(AV$22,,1-$F50),)</f>
        <v>0</v>
      </c>
      <c r="AW50" s="35" cm="1">
        <f t="array" aca="1" ref="AW50" ca="1">IF(AW$9&gt;=$F50,$H50*OFFSET(AW$22,,1-$F50),)</f>
        <v>0</v>
      </c>
    </row>
    <row r="51" spans="6:49" outlineLevel="1" x14ac:dyDescent="0.2">
      <c r="F51" s="62">
        <f ca="1">OFFSET($I$9,,ROWS($E$33:$E51))</f>
        <v>19</v>
      </c>
      <c r="H51" s="64">
        <f ca="1">OFFSET($I$26,,ROWS($E$33:$E51))</f>
        <v>243.10125000000002</v>
      </c>
      <c r="J51" s="35" cm="1">
        <f t="array" aca="1" ref="J51" ca="1">IF(J$9&gt;=$F51,$H51*OFFSET(J$22,,1-$F51),)</f>
        <v>0</v>
      </c>
      <c r="K51" s="35" cm="1">
        <f t="array" aca="1" ref="K51" ca="1">IF(K$9&gt;=$F51,$H51*OFFSET(K$22,,1-$F51),)</f>
        <v>0</v>
      </c>
      <c r="L51" s="35" cm="1">
        <f t="array" aca="1" ref="L51" ca="1">IF(L$9&gt;=$F51,$H51*OFFSET(L$22,,1-$F51),)</f>
        <v>0</v>
      </c>
      <c r="M51" s="35" cm="1">
        <f t="array" aca="1" ref="M51" ca="1">IF(M$9&gt;=$F51,$H51*OFFSET(M$22,,1-$F51),)</f>
        <v>0</v>
      </c>
      <c r="N51" s="35" cm="1">
        <f t="array" aca="1" ref="N51" ca="1">IF(N$9&gt;=$F51,$H51*OFFSET(N$22,,1-$F51),)</f>
        <v>0</v>
      </c>
      <c r="O51" s="35" cm="1">
        <f t="array" aca="1" ref="O51" ca="1">IF(O$9&gt;=$F51,$H51*OFFSET(O$22,,1-$F51),)</f>
        <v>0</v>
      </c>
      <c r="P51" s="35" cm="1">
        <f t="array" aca="1" ref="P51" ca="1">IF(P$9&gt;=$F51,$H51*OFFSET(P$22,,1-$F51),)</f>
        <v>0</v>
      </c>
      <c r="Q51" s="35" cm="1">
        <f t="array" aca="1" ref="Q51" ca="1">IF(Q$9&gt;=$F51,$H51*OFFSET(Q$22,,1-$F51),)</f>
        <v>0</v>
      </c>
      <c r="R51" s="35" cm="1">
        <f t="array" aca="1" ref="R51" ca="1">IF(R$9&gt;=$F51,$H51*OFFSET(R$22,,1-$F51),)</f>
        <v>0</v>
      </c>
      <c r="S51" s="35" cm="1">
        <f t="array" aca="1" ref="S51" ca="1">IF(S$9&gt;=$F51,$H51*OFFSET(S$22,,1-$F51),)</f>
        <v>0</v>
      </c>
      <c r="T51" s="35" cm="1">
        <f t="array" aca="1" ref="T51" ca="1">IF(T$9&gt;=$F51,$H51*OFFSET(T$22,,1-$F51),)</f>
        <v>0</v>
      </c>
      <c r="U51" s="35" cm="1">
        <f t="array" aca="1" ref="U51" ca="1">IF(U$9&gt;=$F51,$H51*OFFSET(U$22,,1-$F51),)</f>
        <v>0</v>
      </c>
      <c r="V51" s="35" cm="1">
        <f t="array" aca="1" ref="V51" ca="1">IF(V$9&gt;=$F51,$H51*OFFSET(V$22,,1-$F51),)</f>
        <v>0</v>
      </c>
      <c r="W51" s="35" cm="1">
        <f t="array" aca="1" ref="W51" ca="1">IF(W$9&gt;=$F51,$H51*OFFSET(W$22,,1-$F51),)</f>
        <v>0</v>
      </c>
      <c r="X51" s="35" cm="1">
        <f t="array" aca="1" ref="X51" ca="1">IF(X$9&gt;=$F51,$H51*OFFSET(X$22,,1-$F51),)</f>
        <v>0</v>
      </c>
      <c r="Y51" s="35" cm="1">
        <f t="array" aca="1" ref="Y51" ca="1">IF(Y$9&gt;=$F51,$H51*OFFSET(Y$22,,1-$F51),)</f>
        <v>0</v>
      </c>
      <c r="Z51" s="35" cm="1">
        <f t="array" aca="1" ref="Z51" ca="1">IF(Z$9&gt;=$F51,$H51*OFFSET(Z$22,,1-$F51),)</f>
        <v>0</v>
      </c>
      <c r="AA51" s="35" cm="1">
        <f t="array" aca="1" ref="AA51" ca="1">IF(AA$9&gt;=$F51,$H51*OFFSET(AA$22,,1-$F51),)</f>
        <v>0</v>
      </c>
      <c r="AB51" s="35" cm="1">
        <f t="array" aca="1" ref="AB51" ca="1">IF(AB$9&gt;=$F51,$H51*OFFSET(AB$22,,1-$F51),)</f>
        <v>9.7240500000000019</v>
      </c>
      <c r="AC51" s="35" cm="1">
        <f t="array" aca="1" ref="AC51" ca="1">IF(AC$9&gt;=$F51,$H51*OFFSET(AC$22,,1-$F51),)</f>
        <v>9.7240500000000019</v>
      </c>
      <c r="AD51" s="35" cm="1">
        <f t="array" aca="1" ref="AD51" ca="1">IF(AD$9&gt;=$F51,$H51*OFFSET(AD$22,,1-$F51),)</f>
        <v>9.7240500000000019</v>
      </c>
      <c r="AE51" s="35" cm="1">
        <f t="array" aca="1" ref="AE51" ca="1">IF(AE$9&gt;=$F51,$H51*OFFSET(AE$22,,1-$F51),)</f>
        <v>9.7240500000000019</v>
      </c>
      <c r="AF51" s="35" cm="1">
        <f t="array" aca="1" ref="AF51" ca="1">IF(AF$9&gt;=$F51,$H51*OFFSET(AF$22,,1-$F51),)</f>
        <v>9.7240500000000019</v>
      </c>
      <c r="AG51" s="35" cm="1">
        <f t="array" aca="1" ref="AG51" ca="1">IF(AG$9&gt;=$F51,$H51*OFFSET(AG$22,,1-$F51),)</f>
        <v>9.7240500000000019</v>
      </c>
      <c r="AH51" s="35" cm="1">
        <f t="array" aca="1" ref="AH51" ca="1">IF(AH$9&gt;=$F51,$H51*OFFSET(AH$22,,1-$F51),)</f>
        <v>9.7240500000000019</v>
      </c>
      <c r="AI51" s="35" cm="1">
        <f t="array" aca="1" ref="AI51" ca="1">IF(AI$9&gt;=$F51,$H51*OFFSET(AI$22,,1-$F51),)</f>
        <v>9.7240500000000019</v>
      </c>
      <c r="AJ51" s="35" cm="1">
        <f t="array" aca="1" ref="AJ51" ca="1">IF(AJ$9&gt;=$F51,$H51*OFFSET(AJ$22,,1-$F51),)</f>
        <v>9.7240500000000019</v>
      </c>
      <c r="AK51" s="35" cm="1">
        <f t="array" aca="1" ref="AK51" ca="1">IF(AK$9&gt;=$F51,$H51*OFFSET(AK$22,,1-$F51),)</f>
        <v>9.7240500000000019</v>
      </c>
      <c r="AL51" s="35" cm="1">
        <f t="array" aca="1" ref="AL51" ca="1">IF(AL$9&gt;=$F51,$H51*OFFSET(AL$22,,1-$F51),)</f>
        <v>9.7240500000000019</v>
      </c>
      <c r="AM51" s="35" cm="1">
        <f t="array" aca="1" ref="AM51" ca="1">IF(AM$9&gt;=$F51,$H51*OFFSET(AM$22,,1-$F51),)</f>
        <v>136.13670000000002</v>
      </c>
      <c r="AN51" s="35" cm="1">
        <f t="array" aca="1" ref="AN51" ca="1">IF(AN$9&gt;=$F51,$H51*OFFSET(AN$22,,1-$F51),)</f>
        <v>0</v>
      </c>
      <c r="AO51" s="35" cm="1">
        <f t="array" aca="1" ref="AO51" ca="1">IF(AO$9&gt;=$F51,$H51*OFFSET(AO$22,,1-$F51),)</f>
        <v>0</v>
      </c>
      <c r="AP51" s="35" cm="1">
        <f t="array" aca="1" ref="AP51" ca="1">IF(AP$9&gt;=$F51,$H51*OFFSET(AP$22,,1-$F51),)</f>
        <v>0</v>
      </c>
      <c r="AQ51" s="35" cm="1">
        <f t="array" aca="1" ref="AQ51" ca="1">IF(AQ$9&gt;=$F51,$H51*OFFSET(AQ$22,,1-$F51),)</f>
        <v>0</v>
      </c>
      <c r="AR51" s="35" cm="1">
        <f t="array" aca="1" ref="AR51" ca="1">IF(AR$9&gt;=$F51,$H51*OFFSET(AR$22,,1-$F51),)</f>
        <v>0</v>
      </c>
      <c r="AS51" s="35" cm="1">
        <f t="array" aca="1" ref="AS51" ca="1">IF(AS$9&gt;=$F51,$H51*OFFSET(AS$22,,1-$F51),)</f>
        <v>0</v>
      </c>
      <c r="AT51" s="35" cm="1">
        <f t="array" aca="1" ref="AT51" ca="1">IF(AT$9&gt;=$F51,$H51*OFFSET(AT$22,,1-$F51),)</f>
        <v>0</v>
      </c>
      <c r="AU51" s="35" cm="1">
        <f t="array" aca="1" ref="AU51" ca="1">IF(AU$9&gt;=$F51,$H51*OFFSET(AU$22,,1-$F51),)</f>
        <v>0</v>
      </c>
      <c r="AV51" s="35" cm="1">
        <f t="array" aca="1" ref="AV51" ca="1">IF(AV$9&gt;=$F51,$H51*OFFSET(AV$22,,1-$F51),)</f>
        <v>0</v>
      </c>
      <c r="AW51" s="35" cm="1">
        <f t="array" aca="1" ref="AW51" ca="1">IF(AW$9&gt;=$F51,$H51*OFFSET(AW$22,,1-$F51),)</f>
        <v>0</v>
      </c>
    </row>
    <row r="52" spans="6:49" outlineLevel="1" x14ac:dyDescent="0.2">
      <c r="F52" s="62">
        <f ca="1">OFFSET($I$9,,ROWS($E$33:$E52))</f>
        <v>20</v>
      </c>
      <c r="H52" s="64">
        <f ca="1">OFFSET($I$26,,ROWS($E$33:$E52))</f>
        <v>486.20249999999993</v>
      </c>
      <c r="J52" s="35" cm="1">
        <f t="array" aca="1" ref="J52" ca="1">IF(J$9&gt;=$F52,$H52*OFFSET(J$22,,1-$F52),)</f>
        <v>0</v>
      </c>
      <c r="K52" s="35" cm="1">
        <f t="array" aca="1" ref="K52" ca="1">IF(K$9&gt;=$F52,$H52*OFFSET(K$22,,1-$F52),)</f>
        <v>0</v>
      </c>
      <c r="L52" s="35" cm="1">
        <f t="array" aca="1" ref="L52" ca="1">IF(L$9&gt;=$F52,$H52*OFFSET(L$22,,1-$F52),)</f>
        <v>0</v>
      </c>
      <c r="M52" s="35" cm="1">
        <f t="array" aca="1" ref="M52" ca="1">IF(M$9&gt;=$F52,$H52*OFFSET(M$22,,1-$F52),)</f>
        <v>0</v>
      </c>
      <c r="N52" s="35" cm="1">
        <f t="array" aca="1" ref="N52" ca="1">IF(N$9&gt;=$F52,$H52*OFFSET(N$22,,1-$F52),)</f>
        <v>0</v>
      </c>
      <c r="O52" s="35" cm="1">
        <f t="array" aca="1" ref="O52" ca="1">IF(O$9&gt;=$F52,$H52*OFFSET(O$22,,1-$F52),)</f>
        <v>0</v>
      </c>
      <c r="P52" s="35" cm="1">
        <f t="array" aca="1" ref="P52" ca="1">IF(P$9&gt;=$F52,$H52*OFFSET(P$22,,1-$F52),)</f>
        <v>0</v>
      </c>
      <c r="Q52" s="35" cm="1">
        <f t="array" aca="1" ref="Q52" ca="1">IF(Q$9&gt;=$F52,$H52*OFFSET(Q$22,,1-$F52),)</f>
        <v>0</v>
      </c>
      <c r="R52" s="35" cm="1">
        <f t="array" aca="1" ref="R52" ca="1">IF(R$9&gt;=$F52,$H52*OFFSET(R$22,,1-$F52),)</f>
        <v>0</v>
      </c>
      <c r="S52" s="35" cm="1">
        <f t="array" aca="1" ref="S52" ca="1">IF(S$9&gt;=$F52,$H52*OFFSET(S$22,,1-$F52),)</f>
        <v>0</v>
      </c>
      <c r="T52" s="35" cm="1">
        <f t="array" aca="1" ref="T52" ca="1">IF(T$9&gt;=$F52,$H52*OFFSET(T$22,,1-$F52),)</f>
        <v>0</v>
      </c>
      <c r="U52" s="35" cm="1">
        <f t="array" aca="1" ref="U52" ca="1">IF(U$9&gt;=$F52,$H52*OFFSET(U$22,,1-$F52),)</f>
        <v>0</v>
      </c>
      <c r="V52" s="35" cm="1">
        <f t="array" aca="1" ref="V52" ca="1">IF(V$9&gt;=$F52,$H52*OFFSET(V$22,,1-$F52),)</f>
        <v>0</v>
      </c>
      <c r="W52" s="35" cm="1">
        <f t="array" aca="1" ref="W52" ca="1">IF(W$9&gt;=$F52,$H52*OFFSET(W$22,,1-$F52),)</f>
        <v>0</v>
      </c>
      <c r="X52" s="35" cm="1">
        <f t="array" aca="1" ref="X52" ca="1">IF(X$9&gt;=$F52,$H52*OFFSET(X$22,,1-$F52),)</f>
        <v>0</v>
      </c>
      <c r="Y52" s="35" cm="1">
        <f t="array" aca="1" ref="Y52" ca="1">IF(Y$9&gt;=$F52,$H52*OFFSET(Y$22,,1-$F52),)</f>
        <v>0</v>
      </c>
      <c r="Z52" s="35" cm="1">
        <f t="array" aca="1" ref="Z52" ca="1">IF(Z$9&gt;=$F52,$H52*OFFSET(Z$22,,1-$F52),)</f>
        <v>0</v>
      </c>
      <c r="AA52" s="35" cm="1">
        <f t="array" aca="1" ref="AA52" ca="1">IF(AA$9&gt;=$F52,$H52*OFFSET(AA$22,,1-$F52),)</f>
        <v>0</v>
      </c>
      <c r="AB52" s="35" cm="1">
        <f t="array" aca="1" ref="AB52" ca="1">IF(AB$9&gt;=$F52,$H52*OFFSET(AB$22,,1-$F52),)</f>
        <v>0</v>
      </c>
      <c r="AC52" s="35" cm="1">
        <f t="array" aca="1" ref="AC52" ca="1">IF(AC$9&gt;=$F52,$H52*OFFSET(AC$22,,1-$F52),)</f>
        <v>19.448099999999997</v>
      </c>
      <c r="AD52" s="35" cm="1">
        <f t="array" aca="1" ref="AD52" ca="1">IF(AD$9&gt;=$F52,$H52*OFFSET(AD$22,,1-$F52),)</f>
        <v>19.448099999999997</v>
      </c>
      <c r="AE52" s="35" cm="1">
        <f t="array" aca="1" ref="AE52" ca="1">IF(AE$9&gt;=$F52,$H52*OFFSET(AE$22,,1-$F52),)</f>
        <v>19.448099999999997</v>
      </c>
      <c r="AF52" s="35" cm="1">
        <f t="array" aca="1" ref="AF52" ca="1">IF(AF$9&gt;=$F52,$H52*OFFSET(AF$22,,1-$F52),)</f>
        <v>19.448099999999997</v>
      </c>
      <c r="AG52" s="35" cm="1">
        <f t="array" aca="1" ref="AG52" ca="1">IF(AG$9&gt;=$F52,$H52*OFFSET(AG$22,,1-$F52),)</f>
        <v>19.448099999999997</v>
      </c>
      <c r="AH52" s="35" cm="1">
        <f t="array" aca="1" ref="AH52" ca="1">IF(AH$9&gt;=$F52,$H52*OFFSET(AH$22,,1-$F52),)</f>
        <v>19.448099999999997</v>
      </c>
      <c r="AI52" s="35" cm="1">
        <f t="array" aca="1" ref="AI52" ca="1">IF(AI$9&gt;=$F52,$H52*OFFSET(AI$22,,1-$F52),)</f>
        <v>19.448099999999997</v>
      </c>
      <c r="AJ52" s="35" cm="1">
        <f t="array" aca="1" ref="AJ52" ca="1">IF(AJ$9&gt;=$F52,$H52*OFFSET(AJ$22,,1-$F52),)</f>
        <v>19.448099999999997</v>
      </c>
      <c r="AK52" s="35" cm="1">
        <f t="array" aca="1" ref="AK52" ca="1">IF(AK$9&gt;=$F52,$H52*OFFSET(AK$22,,1-$F52),)</f>
        <v>19.448099999999997</v>
      </c>
      <c r="AL52" s="35" cm="1">
        <f t="array" aca="1" ref="AL52" ca="1">IF(AL$9&gt;=$F52,$H52*OFFSET(AL$22,,1-$F52),)</f>
        <v>19.448099999999997</v>
      </c>
      <c r="AM52" s="35" cm="1">
        <f t="array" aca="1" ref="AM52" ca="1">IF(AM$9&gt;=$F52,$H52*OFFSET(AM$22,,1-$F52),)</f>
        <v>19.448099999999997</v>
      </c>
      <c r="AN52" s="35" cm="1">
        <f t="array" aca="1" ref="AN52" ca="1">IF(AN$9&gt;=$F52,$H52*OFFSET(AN$22,,1-$F52),)</f>
        <v>272.27339999999998</v>
      </c>
      <c r="AO52" s="35" cm="1">
        <f t="array" aca="1" ref="AO52" ca="1">IF(AO$9&gt;=$F52,$H52*OFFSET(AO$22,,1-$F52),)</f>
        <v>0</v>
      </c>
      <c r="AP52" s="35" cm="1">
        <f t="array" aca="1" ref="AP52" ca="1">IF(AP$9&gt;=$F52,$H52*OFFSET(AP$22,,1-$F52),)</f>
        <v>0</v>
      </c>
      <c r="AQ52" s="35" cm="1">
        <f t="array" aca="1" ref="AQ52" ca="1">IF(AQ$9&gt;=$F52,$H52*OFFSET(AQ$22,,1-$F52),)</f>
        <v>0</v>
      </c>
      <c r="AR52" s="35" cm="1">
        <f t="array" aca="1" ref="AR52" ca="1">IF(AR$9&gt;=$F52,$H52*OFFSET(AR$22,,1-$F52),)</f>
        <v>0</v>
      </c>
      <c r="AS52" s="35" cm="1">
        <f t="array" aca="1" ref="AS52" ca="1">IF(AS$9&gt;=$F52,$H52*OFFSET(AS$22,,1-$F52),)</f>
        <v>0</v>
      </c>
      <c r="AT52" s="35" cm="1">
        <f t="array" aca="1" ref="AT52" ca="1">IF(AT$9&gt;=$F52,$H52*OFFSET(AT$22,,1-$F52),)</f>
        <v>0</v>
      </c>
      <c r="AU52" s="35" cm="1">
        <f t="array" aca="1" ref="AU52" ca="1">IF(AU$9&gt;=$F52,$H52*OFFSET(AU$22,,1-$F52),)</f>
        <v>0</v>
      </c>
      <c r="AV52" s="35" cm="1">
        <f t="array" aca="1" ref="AV52" ca="1">IF(AV$9&gt;=$F52,$H52*OFFSET(AV$22,,1-$F52),)</f>
        <v>0</v>
      </c>
      <c r="AW52" s="35" cm="1">
        <f t="array" aca="1" ref="AW52" ca="1">IF(AW$9&gt;=$F52,$H52*OFFSET(AW$22,,1-$F52),)</f>
        <v>0</v>
      </c>
    </row>
    <row r="53" spans="6:49" outlineLevel="1" x14ac:dyDescent="0.2">
      <c r="F53" s="62">
        <f ca="1">OFFSET($I$9,,ROWS($E$33:$E53))</f>
        <v>21</v>
      </c>
      <c r="H53" s="64">
        <f ca="1">OFFSET($I$26,,ROWS($E$33:$E53))</f>
        <v>382.88446875000005</v>
      </c>
      <c r="J53" s="35" cm="1">
        <f t="array" aca="1" ref="J53" ca="1">IF(J$9&gt;=$F53,$H53*OFFSET(J$22,,1-$F53),)</f>
        <v>0</v>
      </c>
      <c r="K53" s="35" cm="1">
        <f t="array" aca="1" ref="K53" ca="1">IF(K$9&gt;=$F53,$H53*OFFSET(K$22,,1-$F53),)</f>
        <v>0</v>
      </c>
      <c r="L53" s="35" cm="1">
        <f t="array" aca="1" ref="L53" ca="1">IF(L$9&gt;=$F53,$H53*OFFSET(L$22,,1-$F53),)</f>
        <v>0</v>
      </c>
      <c r="M53" s="35" cm="1">
        <f t="array" aca="1" ref="M53" ca="1">IF(M$9&gt;=$F53,$H53*OFFSET(M$22,,1-$F53),)</f>
        <v>0</v>
      </c>
      <c r="N53" s="35" cm="1">
        <f t="array" aca="1" ref="N53" ca="1">IF(N$9&gt;=$F53,$H53*OFFSET(N$22,,1-$F53),)</f>
        <v>0</v>
      </c>
      <c r="O53" s="35" cm="1">
        <f t="array" aca="1" ref="O53" ca="1">IF(O$9&gt;=$F53,$H53*OFFSET(O$22,,1-$F53),)</f>
        <v>0</v>
      </c>
      <c r="P53" s="35" cm="1">
        <f t="array" aca="1" ref="P53" ca="1">IF(P$9&gt;=$F53,$H53*OFFSET(P$22,,1-$F53),)</f>
        <v>0</v>
      </c>
      <c r="Q53" s="35" cm="1">
        <f t="array" aca="1" ref="Q53" ca="1">IF(Q$9&gt;=$F53,$H53*OFFSET(Q$22,,1-$F53),)</f>
        <v>0</v>
      </c>
      <c r="R53" s="35" cm="1">
        <f t="array" aca="1" ref="R53" ca="1">IF(R$9&gt;=$F53,$H53*OFFSET(R$22,,1-$F53),)</f>
        <v>0</v>
      </c>
      <c r="S53" s="35" cm="1">
        <f t="array" aca="1" ref="S53" ca="1">IF(S$9&gt;=$F53,$H53*OFFSET(S$22,,1-$F53),)</f>
        <v>0</v>
      </c>
      <c r="T53" s="35" cm="1">
        <f t="array" aca="1" ref="T53" ca="1">IF(T$9&gt;=$F53,$H53*OFFSET(T$22,,1-$F53),)</f>
        <v>0</v>
      </c>
      <c r="U53" s="35" cm="1">
        <f t="array" aca="1" ref="U53" ca="1">IF(U$9&gt;=$F53,$H53*OFFSET(U$22,,1-$F53),)</f>
        <v>0</v>
      </c>
      <c r="V53" s="35" cm="1">
        <f t="array" aca="1" ref="V53" ca="1">IF(V$9&gt;=$F53,$H53*OFFSET(V$22,,1-$F53),)</f>
        <v>0</v>
      </c>
      <c r="W53" s="35" cm="1">
        <f t="array" aca="1" ref="W53" ca="1">IF(W$9&gt;=$F53,$H53*OFFSET(W$22,,1-$F53),)</f>
        <v>0</v>
      </c>
      <c r="X53" s="35" cm="1">
        <f t="array" aca="1" ref="X53" ca="1">IF(X$9&gt;=$F53,$H53*OFFSET(X$22,,1-$F53),)</f>
        <v>0</v>
      </c>
      <c r="Y53" s="35" cm="1">
        <f t="array" aca="1" ref="Y53" ca="1">IF(Y$9&gt;=$F53,$H53*OFFSET(Y$22,,1-$F53),)</f>
        <v>0</v>
      </c>
      <c r="Z53" s="35" cm="1">
        <f t="array" aca="1" ref="Z53" ca="1">IF(Z$9&gt;=$F53,$H53*OFFSET(Z$22,,1-$F53),)</f>
        <v>0</v>
      </c>
      <c r="AA53" s="35" cm="1">
        <f t="array" aca="1" ref="AA53" ca="1">IF(AA$9&gt;=$F53,$H53*OFFSET(AA$22,,1-$F53),)</f>
        <v>0</v>
      </c>
      <c r="AB53" s="35" cm="1">
        <f t="array" aca="1" ref="AB53" ca="1">IF(AB$9&gt;=$F53,$H53*OFFSET(AB$22,,1-$F53),)</f>
        <v>0</v>
      </c>
      <c r="AC53" s="35" cm="1">
        <f t="array" aca="1" ref="AC53" ca="1">IF(AC$9&gt;=$F53,$H53*OFFSET(AC$22,,1-$F53),)</f>
        <v>0</v>
      </c>
      <c r="AD53" s="35" cm="1">
        <f t="array" aca="1" ref="AD53" ca="1">IF(AD$9&gt;=$F53,$H53*OFFSET(AD$22,,1-$F53),)</f>
        <v>15.315378750000002</v>
      </c>
      <c r="AE53" s="35" cm="1">
        <f t="array" aca="1" ref="AE53" ca="1">IF(AE$9&gt;=$F53,$H53*OFFSET(AE$22,,1-$F53),)</f>
        <v>15.315378750000002</v>
      </c>
      <c r="AF53" s="35" cm="1">
        <f t="array" aca="1" ref="AF53" ca="1">IF(AF$9&gt;=$F53,$H53*OFFSET(AF$22,,1-$F53),)</f>
        <v>15.315378750000002</v>
      </c>
      <c r="AG53" s="35" cm="1">
        <f t="array" aca="1" ref="AG53" ca="1">IF(AG$9&gt;=$F53,$H53*OFFSET(AG$22,,1-$F53),)</f>
        <v>15.315378750000002</v>
      </c>
      <c r="AH53" s="35" cm="1">
        <f t="array" aca="1" ref="AH53" ca="1">IF(AH$9&gt;=$F53,$H53*OFFSET(AH$22,,1-$F53),)</f>
        <v>15.315378750000002</v>
      </c>
      <c r="AI53" s="35" cm="1">
        <f t="array" aca="1" ref="AI53" ca="1">IF(AI$9&gt;=$F53,$H53*OFFSET(AI$22,,1-$F53),)</f>
        <v>15.315378750000002</v>
      </c>
      <c r="AJ53" s="35" cm="1">
        <f t="array" aca="1" ref="AJ53" ca="1">IF(AJ$9&gt;=$F53,$H53*OFFSET(AJ$22,,1-$F53),)</f>
        <v>15.315378750000002</v>
      </c>
      <c r="AK53" s="35" cm="1">
        <f t="array" aca="1" ref="AK53" ca="1">IF(AK$9&gt;=$F53,$H53*OFFSET(AK$22,,1-$F53),)</f>
        <v>15.315378750000002</v>
      </c>
      <c r="AL53" s="35" cm="1">
        <f t="array" aca="1" ref="AL53" ca="1">IF(AL$9&gt;=$F53,$H53*OFFSET(AL$22,,1-$F53),)</f>
        <v>15.315378750000002</v>
      </c>
      <c r="AM53" s="35" cm="1">
        <f t="array" aca="1" ref="AM53" ca="1">IF(AM$9&gt;=$F53,$H53*OFFSET(AM$22,,1-$F53),)</f>
        <v>15.315378750000002</v>
      </c>
      <c r="AN53" s="35" cm="1">
        <f t="array" aca="1" ref="AN53" ca="1">IF(AN$9&gt;=$F53,$H53*OFFSET(AN$22,,1-$F53),)</f>
        <v>15.315378750000002</v>
      </c>
      <c r="AO53" s="35" cm="1">
        <f t="array" aca="1" ref="AO53" ca="1">IF(AO$9&gt;=$F53,$H53*OFFSET(AO$22,,1-$F53),)</f>
        <v>214.41530250000005</v>
      </c>
      <c r="AP53" s="35" cm="1">
        <f t="array" aca="1" ref="AP53" ca="1">IF(AP$9&gt;=$F53,$H53*OFFSET(AP$22,,1-$F53),)</f>
        <v>0</v>
      </c>
      <c r="AQ53" s="35" cm="1">
        <f t="array" aca="1" ref="AQ53" ca="1">IF(AQ$9&gt;=$F53,$H53*OFFSET(AQ$22,,1-$F53),)</f>
        <v>0</v>
      </c>
      <c r="AR53" s="35" cm="1">
        <f t="array" aca="1" ref="AR53" ca="1">IF(AR$9&gt;=$F53,$H53*OFFSET(AR$22,,1-$F53),)</f>
        <v>0</v>
      </c>
      <c r="AS53" s="35" cm="1">
        <f t="array" aca="1" ref="AS53" ca="1">IF(AS$9&gt;=$F53,$H53*OFFSET(AS$22,,1-$F53),)</f>
        <v>0</v>
      </c>
      <c r="AT53" s="35" cm="1">
        <f t="array" aca="1" ref="AT53" ca="1">IF(AT$9&gt;=$F53,$H53*OFFSET(AT$22,,1-$F53),)</f>
        <v>0</v>
      </c>
      <c r="AU53" s="35" cm="1">
        <f t="array" aca="1" ref="AU53" ca="1">IF(AU$9&gt;=$F53,$H53*OFFSET(AU$22,,1-$F53),)</f>
        <v>0</v>
      </c>
      <c r="AV53" s="35" cm="1">
        <f t="array" aca="1" ref="AV53" ca="1">IF(AV$9&gt;=$F53,$H53*OFFSET(AV$22,,1-$F53),)</f>
        <v>0</v>
      </c>
      <c r="AW53" s="35" cm="1">
        <f t="array" aca="1" ref="AW53" ca="1">IF(AW$9&gt;=$F53,$H53*OFFSET(AW$22,,1-$F53),)</f>
        <v>0</v>
      </c>
    </row>
    <row r="54" spans="6:49" outlineLevel="1" x14ac:dyDescent="0.2">
      <c r="F54" s="62">
        <f ca="1">OFFSET($I$9,,ROWS($E$33:$E54))</f>
        <v>22</v>
      </c>
      <c r="H54" s="64">
        <f ca="1">OFFSET($I$26,,ROWS($E$33:$E54))</f>
        <v>127.62815625000002</v>
      </c>
      <c r="J54" s="35" cm="1">
        <f t="array" aca="1" ref="J54" ca="1">IF(J$9&gt;=$F54,$H54*OFFSET(J$22,,1-$F54),)</f>
        <v>0</v>
      </c>
      <c r="K54" s="35" cm="1">
        <f t="array" aca="1" ref="K54" ca="1">IF(K$9&gt;=$F54,$H54*OFFSET(K$22,,1-$F54),)</f>
        <v>0</v>
      </c>
      <c r="L54" s="35" cm="1">
        <f t="array" aca="1" ref="L54" ca="1">IF(L$9&gt;=$F54,$H54*OFFSET(L$22,,1-$F54),)</f>
        <v>0</v>
      </c>
      <c r="M54" s="35" cm="1">
        <f t="array" aca="1" ref="M54" ca="1">IF(M$9&gt;=$F54,$H54*OFFSET(M$22,,1-$F54),)</f>
        <v>0</v>
      </c>
      <c r="N54" s="35" cm="1">
        <f t="array" aca="1" ref="N54" ca="1">IF(N$9&gt;=$F54,$H54*OFFSET(N$22,,1-$F54),)</f>
        <v>0</v>
      </c>
      <c r="O54" s="35" cm="1">
        <f t="array" aca="1" ref="O54" ca="1">IF(O$9&gt;=$F54,$H54*OFFSET(O$22,,1-$F54),)</f>
        <v>0</v>
      </c>
      <c r="P54" s="35" cm="1">
        <f t="array" aca="1" ref="P54" ca="1">IF(P$9&gt;=$F54,$H54*OFFSET(P$22,,1-$F54),)</f>
        <v>0</v>
      </c>
      <c r="Q54" s="35" cm="1">
        <f t="array" aca="1" ref="Q54" ca="1">IF(Q$9&gt;=$F54,$H54*OFFSET(Q$22,,1-$F54),)</f>
        <v>0</v>
      </c>
      <c r="R54" s="35" cm="1">
        <f t="array" aca="1" ref="R54" ca="1">IF(R$9&gt;=$F54,$H54*OFFSET(R$22,,1-$F54),)</f>
        <v>0</v>
      </c>
      <c r="S54" s="35" cm="1">
        <f t="array" aca="1" ref="S54" ca="1">IF(S$9&gt;=$F54,$H54*OFFSET(S$22,,1-$F54),)</f>
        <v>0</v>
      </c>
      <c r="T54" s="35" cm="1">
        <f t="array" aca="1" ref="T54" ca="1">IF(T$9&gt;=$F54,$H54*OFFSET(T$22,,1-$F54),)</f>
        <v>0</v>
      </c>
      <c r="U54" s="35" cm="1">
        <f t="array" aca="1" ref="U54" ca="1">IF(U$9&gt;=$F54,$H54*OFFSET(U$22,,1-$F54),)</f>
        <v>0</v>
      </c>
      <c r="V54" s="35" cm="1">
        <f t="array" aca="1" ref="V54" ca="1">IF(V$9&gt;=$F54,$H54*OFFSET(V$22,,1-$F54),)</f>
        <v>0</v>
      </c>
      <c r="W54" s="35" cm="1">
        <f t="array" aca="1" ref="W54" ca="1">IF(W$9&gt;=$F54,$H54*OFFSET(W$22,,1-$F54),)</f>
        <v>0</v>
      </c>
      <c r="X54" s="35" cm="1">
        <f t="array" aca="1" ref="X54" ca="1">IF(X$9&gt;=$F54,$H54*OFFSET(X$22,,1-$F54),)</f>
        <v>0</v>
      </c>
      <c r="Y54" s="35" cm="1">
        <f t="array" aca="1" ref="Y54" ca="1">IF(Y$9&gt;=$F54,$H54*OFFSET(Y$22,,1-$F54),)</f>
        <v>0</v>
      </c>
      <c r="Z54" s="35" cm="1">
        <f t="array" aca="1" ref="Z54" ca="1">IF(Z$9&gt;=$F54,$H54*OFFSET(Z$22,,1-$F54),)</f>
        <v>0</v>
      </c>
      <c r="AA54" s="35" cm="1">
        <f t="array" aca="1" ref="AA54" ca="1">IF(AA$9&gt;=$F54,$H54*OFFSET(AA$22,,1-$F54),)</f>
        <v>0</v>
      </c>
      <c r="AB54" s="35" cm="1">
        <f t="array" aca="1" ref="AB54" ca="1">IF(AB$9&gt;=$F54,$H54*OFFSET(AB$22,,1-$F54),)</f>
        <v>0</v>
      </c>
      <c r="AC54" s="35" cm="1">
        <f t="array" aca="1" ref="AC54" ca="1">IF(AC$9&gt;=$F54,$H54*OFFSET(AC$22,,1-$F54),)</f>
        <v>0</v>
      </c>
      <c r="AD54" s="35" cm="1">
        <f t="array" aca="1" ref="AD54" ca="1">IF(AD$9&gt;=$F54,$H54*OFFSET(AD$22,,1-$F54),)</f>
        <v>0</v>
      </c>
      <c r="AE54" s="35" cm="1">
        <f t="array" aca="1" ref="AE54" ca="1">IF(AE$9&gt;=$F54,$H54*OFFSET(AE$22,,1-$F54),)</f>
        <v>5.1051262500000005</v>
      </c>
      <c r="AF54" s="35" cm="1">
        <f t="array" aca="1" ref="AF54" ca="1">IF(AF$9&gt;=$F54,$H54*OFFSET(AF$22,,1-$F54),)</f>
        <v>5.1051262500000005</v>
      </c>
      <c r="AG54" s="35" cm="1">
        <f t="array" aca="1" ref="AG54" ca="1">IF(AG$9&gt;=$F54,$H54*OFFSET(AG$22,,1-$F54),)</f>
        <v>5.1051262500000005</v>
      </c>
      <c r="AH54" s="35" cm="1">
        <f t="array" aca="1" ref="AH54" ca="1">IF(AH$9&gt;=$F54,$H54*OFFSET(AH$22,,1-$F54),)</f>
        <v>5.1051262500000005</v>
      </c>
      <c r="AI54" s="35" cm="1">
        <f t="array" aca="1" ref="AI54" ca="1">IF(AI$9&gt;=$F54,$H54*OFFSET(AI$22,,1-$F54),)</f>
        <v>5.1051262500000005</v>
      </c>
      <c r="AJ54" s="35" cm="1">
        <f t="array" aca="1" ref="AJ54" ca="1">IF(AJ$9&gt;=$F54,$H54*OFFSET(AJ$22,,1-$F54),)</f>
        <v>5.1051262500000005</v>
      </c>
      <c r="AK54" s="35" cm="1">
        <f t="array" aca="1" ref="AK54" ca="1">IF(AK$9&gt;=$F54,$H54*OFFSET(AK$22,,1-$F54),)</f>
        <v>5.1051262500000005</v>
      </c>
      <c r="AL54" s="35" cm="1">
        <f t="array" aca="1" ref="AL54" ca="1">IF(AL$9&gt;=$F54,$H54*OFFSET(AL$22,,1-$F54),)</f>
        <v>5.1051262500000005</v>
      </c>
      <c r="AM54" s="35" cm="1">
        <f t="array" aca="1" ref="AM54" ca="1">IF(AM$9&gt;=$F54,$H54*OFFSET(AM$22,,1-$F54),)</f>
        <v>5.1051262500000005</v>
      </c>
      <c r="AN54" s="35" cm="1">
        <f t="array" aca="1" ref="AN54" ca="1">IF(AN$9&gt;=$F54,$H54*OFFSET(AN$22,,1-$F54),)</f>
        <v>5.1051262500000005</v>
      </c>
      <c r="AO54" s="35" cm="1">
        <f t="array" aca="1" ref="AO54" ca="1">IF(AO$9&gt;=$F54,$H54*OFFSET(AO$22,,1-$F54),)</f>
        <v>5.1051262500000005</v>
      </c>
      <c r="AP54" s="35" cm="1">
        <f t="array" aca="1" ref="AP54" ca="1">IF(AP$9&gt;=$F54,$H54*OFFSET(AP$22,,1-$F54),)</f>
        <v>71.471767500000013</v>
      </c>
      <c r="AQ54" s="35" cm="1">
        <f t="array" aca="1" ref="AQ54" ca="1">IF(AQ$9&gt;=$F54,$H54*OFFSET(AQ$22,,1-$F54),)</f>
        <v>0</v>
      </c>
      <c r="AR54" s="35" cm="1">
        <f t="array" aca="1" ref="AR54" ca="1">IF(AR$9&gt;=$F54,$H54*OFFSET(AR$22,,1-$F54),)</f>
        <v>0</v>
      </c>
      <c r="AS54" s="35" cm="1">
        <f t="array" aca="1" ref="AS54" ca="1">IF(AS$9&gt;=$F54,$H54*OFFSET(AS$22,,1-$F54),)</f>
        <v>0</v>
      </c>
      <c r="AT54" s="35" cm="1">
        <f t="array" aca="1" ref="AT54" ca="1">IF(AT$9&gt;=$F54,$H54*OFFSET(AT$22,,1-$F54),)</f>
        <v>0</v>
      </c>
      <c r="AU54" s="35" cm="1">
        <f t="array" aca="1" ref="AU54" ca="1">IF(AU$9&gt;=$F54,$H54*OFFSET(AU$22,,1-$F54),)</f>
        <v>0</v>
      </c>
      <c r="AV54" s="35" cm="1">
        <f t="array" aca="1" ref="AV54" ca="1">IF(AV$9&gt;=$F54,$H54*OFFSET(AV$22,,1-$F54),)</f>
        <v>0</v>
      </c>
      <c r="AW54" s="35" cm="1">
        <f t="array" aca="1" ref="AW54" ca="1">IF(AW$9&gt;=$F54,$H54*OFFSET(AW$22,,1-$F54),)</f>
        <v>0</v>
      </c>
    </row>
    <row r="55" spans="6:49" outlineLevel="1" x14ac:dyDescent="0.2">
      <c r="F55" s="62">
        <f ca="1">OFFSET($I$9,,ROWS($E$33:$E55))</f>
        <v>23</v>
      </c>
      <c r="H55" s="64">
        <f ca="1">OFFSET($I$26,,ROWS($E$33:$E55))</f>
        <v>255.25631250000004</v>
      </c>
      <c r="J55" s="35" cm="1">
        <f t="array" aca="1" ref="J55" ca="1">IF(J$9&gt;=$F55,$H55*OFFSET(J$22,,1-$F55),)</f>
        <v>0</v>
      </c>
      <c r="K55" s="35" cm="1">
        <f t="array" aca="1" ref="K55" ca="1">IF(K$9&gt;=$F55,$H55*OFFSET(K$22,,1-$F55),)</f>
        <v>0</v>
      </c>
      <c r="L55" s="35" cm="1">
        <f t="array" aca="1" ref="L55" ca="1">IF(L$9&gt;=$F55,$H55*OFFSET(L$22,,1-$F55),)</f>
        <v>0</v>
      </c>
      <c r="M55" s="35" cm="1">
        <f t="array" aca="1" ref="M55" ca="1">IF(M$9&gt;=$F55,$H55*OFFSET(M$22,,1-$F55),)</f>
        <v>0</v>
      </c>
      <c r="N55" s="35" cm="1">
        <f t="array" aca="1" ref="N55" ca="1">IF(N$9&gt;=$F55,$H55*OFFSET(N$22,,1-$F55),)</f>
        <v>0</v>
      </c>
      <c r="O55" s="35" cm="1">
        <f t="array" aca="1" ref="O55" ca="1">IF(O$9&gt;=$F55,$H55*OFFSET(O$22,,1-$F55),)</f>
        <v>0</v>
      </c>
      <c r="P55" s="35" cm="1">
        <f t="array" aca="1" ref="P55" ca="1">IF(P$9&gt;=$F55,$H55*OFFSET(P$22,,1-$F55),)</f>
        <v>0</v>
      </c>
      <c r="Q55" s="35" cm="1">
        <f t="array" aca="1" ref="Q55" ca="1">IF(Q$9&gt;=$F55,$H55*OFFSET(Q$22,,1-$F55),)</f>
        <v>0</v>
      </c>
      <c r="R55" s="35" cm="1">
        <f t="array" aca="1" ref="R55" ca="1">IF(R$9&gt;=$F55,$H55*OFFSET(R$22,,1-$F55),)</f>
        <v>0</v>
      </c>
      <c r="S55" s="35" cm="1">
        <f t="array" aca="1" ref="S55" ca="1">IF(S$9&gt;=$F55,$H55*OFFSET(S$22,,1-$F55),)</f>
        <v>0</v>
      </c>
      <c r="T55" s="35" cm="1">
        <f t="array" aca="1" ref="T55" ca="1">IF(T$9&gt;=$F55,$H55*OFFSET(T$22,,1-$F55),)</f>
        <v>0</v>
      </c>
      <c r="U55" s="35" cm="1">
        <f t="array" aca="1" ref="U55" ca="1">IF(U$9&gt;=$F55,$H55*OFFSET(U$22,,1-$F55),)</f>
        <v>0</v>
      </c>
      <c r="V55" s="35" cm="1">
        <f t="array" aca="1" ref="V55" ca="1">IF(V$9&gt;=$F55,$H55*OFFSET(V$22,,1-$F55),)</f>
        <v>0</v>
      </c>
      <c r="W55" s="35" cm="1">
        <f t="array" aca="1" ref="W55" ca="1">IF(W$9&gt;=$F55,$H55*OFFSET(W$22,,1-$F55),)</f>
        <v>0</v>
      </c>
      <c r="X55" s="35" cm="1">
        <f t="array" aca="1" ref="X55" ca="1">IF(X$9&gt;=$F55,$H55*OFFSET(X$22,,1-$F55),)</f>
        <v>0</v>
      </c>
      <c r="Y55" s="35" cm="1">
        <f t="array" aca="1" ref="Y55" ca="1">IF(Y$9&gt;=$F55,$H55*OFFSET(Y$22,,1-$F55),)</f>
        <v>0</v>
      </c>
      <c r="Z55" s="35" cm="1">
        <f t="array" aca="1" ref="Z55" ca="1">IF(Z$9&gt;=$F55,$H55*OFFSET(Z$22,,1-$F55),)</f>
        <v>0</v>
      </c>
      <c r="AA55" s="35" cm="1">
        <f t="array" aca="1" ref="AA55" ca="1">IF(AA$9&gt;=$F55,$H55*OFFSET(AA$22,,1-$F55),)</f>
        <v>0</v>
      </c>
      <c r="AB55" s="35" cm="1">
        <f t="array" aca="1" ref="AB55" ca="1">IF(AB$9&gt;=$F55,$H55*OFFSET(AB$22,,1-$F55),)</f>
        <v>0</v>
      </c>
      <c r="AC55" s="35" cm="1">
        <f t="array" aca="1" ref="AC55" ca="1">IF(AC$9&gt;=$F55,$H55*OFFSET(AC$22,,1-$F55),)</f>
        <v>0</v>
      </c>
      <c r="AD55" s="35" cm="1">
        <f t="array" aca="1" ref="AD55" ca="1">IF(AD$9&gt;=$F55,$H55*OFFSET(AD$22,,1-$F55),)</f>
        <v>0</v>
      </c>
      <c r="AE55" s="35" cm="1">
        <f t="array" aca="1" ref="AE55" ca="1">IF(AE$9&gt;=$F55,$H55*OFFSET(AE$22,,1-$F55),)</f>
        <v>0</v>
      </c>
      <c r="AF55" s="35" cm="1">
        <f t="array" aca="1" ref="AF55" ca="1">IF(AF$9&gt;=$F55,$H55*OFFSET(AF$22,,1-$F55),)</f>
        <v>10.210252500000001</v>
      </c>
      <c r="AG55" s="35" cm="1">
        <f t="array" aca="1" ref="AG55" ca="1">IF(AG$9&gt;=$F55,$H55*OFFSET(AG$22,,1-$F55),)</f>
        <v>10.210252500000001</v>
      </c>
      <c r="AH55" s="35" cm="1">
        <f t="array" aca="1" ref="AH55" ca="1">IF(AH$9&gt;=$F55,$H55*OFFSET(AH$22,,1-$F55),)</f>
        <v>10.210252500000001</v>
      </c>
      <c r="AI55" s="35" cm="1">
        <f t="array" aca="1" ref="AI55" ca="1">IF(AI$9&gt;=$F55,$H55*OFFSET(AI$22,,1-$F55),)</f>
        <v>10.210252500000001</v>
      </c>
      <c r="AJ55" s="35" cm="1">
        <f t="array" aca="1" ref="AJ55" ca="1">IF(AJ$9&gt;=$F55,$H55*OFFSET(AJ$22,,1-$F55),)</f>
        <v>10.210252500000001</v>
      </c>
      <c r="AK55" s="35" cm="1">
        <f t="array" aca="1" ref="AK55" ca="1">IF(AK$9&gt;=$F55,$H55*OFFSET(AK$22,,1-$F55),)</f>
        <v>10.210252500000001</v>
      </c>
      <c r="AL55" s="35" cm="1">
        <f t="array" aca="1" ref="AL55" ca="1">IF(AL$9&gt;=$F55,$H55*OFFSET(AL$22,,1-$F55),)</f>
        <v>10.210252500000001</v>
      </c>
      <c r="AM55" s="35" cm="1">
        <f t="array" aca="1" ref="AM55" ca="1">IF(AM$9&gt;=$F55,$H55*OFFSET(AM$22,,1-$F55),)</f>
        <v>10.210252500000001</v>
      </c>
      <c r="AN55" s="35" cm="1">
        <f t="array" aca="1" ref="AN55" ca="1">IF(AN$9&gt;=$F55,$H55*OFFSET(AN$22,,1-$F55),)</f>
        <v>10.210252500000001</v>
      </c>
      <c r="AO55" s="35" cm="1">
        <f t="array" aca="1" ref="AO55" ca="1">IF(AO$9&gt;=$F55,$H55*OFFSET(AO$22,,1-$F55),)</f>
        <v>10.210252500000001</v>
      </c>
      <c r="AP55" s="35" cm="1">
        <f t="array" aca="1" ref="AP55" ca="1">IF(AP$9&gt;=$F55,$H55*OFFSET(AP$22,,1-$F55),)</f>
        <v>10.210252500000001</v>
      </c>
      <c r="AQ55" s="35" cm="1">
        <f t="array" aca="1" ref="AQ55" ca="1">IF(AQ$9&gt;=$F55,$H55*OFFSET(AQ$22,,1-$F55),)</f>
        <v>142.94353500000003</v>
      </c>
      <c r="AR55" s="35" cm="1">
        <f t="array" aca="1" ref="AR55" ca="1">IF(AR$9&gt;=$F55,$H55*OFFSET(AR$22,,1-$F55),)</f>
        <v>0</v>
      </c>
      <c r="AS55" s="35" cm="1">
        <f t="array" aca="1" ref="AS55" ca="1">IF(AS$9&gt;=$F55,$H55*OFFSET(AS$22,,1-$F55),)</f>
        <v>0</v>
      </c>
      <c r="AT55" s="35" cm="1">
        <f t="array" aca="1" ref="AT55" ca="1">IF(AT$9&gt;=$F55,$H55*OFFSET(AT$22,,1-$F55),)</f>
        <v>0</v>
      </c>
      <c r="AU55" s="35" cm="1">
        <f t="array" aca="1" ref="AU55" ca="1">IF(AU$9&gt;=$F55,$H55*OFFSET(AU$22,,1-$F55),)</f>
        <v>0</v>
      </c>
      <c r="AV55" s="35" cm="1">
        <f t="array" aca="1" ref="AV55" ca="1">IF(AV$9&gt;=$F55,$H55*OFFSET(AV$22,,1-$F55),)</f>
        <v>0</v>
      </c>
      <c r="AW55" s="35" cm="1">
        <f t="array" aca="1" ref="AW55" ca="1">IF(AW$9&gt;=$F55,$H55*OFFSET(AW$22,,1-$F55),)</f>
        <v>0</v>
      </c>
    </row>
    <row r="56" spans="6:49" outlineLevel="1" x14ac:dyDescent="0.2">
      <c r="F56" s="62">
        <f ca="1">OFFSET($I$9,,ROWS($E$33:$E56))</f>
        <v>24</v>
      </c>
      <c r="H56" s="64">
        <f ca="1">OFFSET($I$26,,ROWS($E$33:$E56))</f>
        <v>510.51262499999996</v>
      </c>
      <c r="J56" s="35" cm="1">
        <f t="array" aca="1" ref="J56" ca="1">IF(J$9&gt;=$F56,$H56*OFFSET(J$22,,1-$F56),)</f>
        <v>0</v>
      </c>
      <c r="K56" s="35" cm="1">
        <f t="array" aca="1" ref="K56" ca="1">IF(K$9&gt;=$F56,$H56*OFFSET(K$22,,1-$F56),)</f>
        <v>0</v>
      </c>
      <c r="L56" s="35" cm="1">
        <f t="array" aca="1" ref="L56" ca="1">IF(L$9&gt;=$F56,$H56*OFFSET(L$22,,1-$F56),)</f>
        <v>0</v>
      </c>
      <c r="M56" s="35" cm="1">
        <f t="array" aca="1" ref="M56" ca="1">IF(M$9&gt;=$F56,$H56*OFFSET(M$22,,1-$F56),)</f>
        <v>0</v>
      </c>
      <c r="N56" s="35" cm="1">
        <f t="array" aca="1" ref="N56" ca="1">IF(N$9&gt;=$F56,$H56*OFFSET(N$22,,1-$F56),)</f>
        <v>0</v>
      </c>
      <c r="O56" s="35" cm="1">
        <f t="array" aca="1" ref="O56" ca="1">IF(O$9&gt;=$F56,$H56*OFFSET(O$22,,1-$F56),)</f>
        <v>0</v>
      </c>
      <c r="P56" s="35" cm="1">
        <f t="array" aca="1" ref="P56" ca="1">IF(P$9&gt;=$F56,$H56*OFFSET(P$22,,1-$F56),)</f>
        <v>0</v>
      </c>
      <c r="Q56" s="35" cm="1">
        <f t="array" aca="1" ref="Q56" ca="1">IF(Q$9&gt;=$F56,$H56*OFFSET(Q$22,,1-$F56),)</f>
        <v>0</v>
      </c>
      <c r="R56" s="35" cm="1">
        <f t="array" aca="1" ref="R56" ca="1">IF(R$9&gt;=$F56,$H56*OFFSET(R$22,,1-$F56),)</f>
        <v>0</v>
      </c>
      <c r="S56" s="35" cm="1">
        <f t="array" aca="1" ref="S56" ca="1">IF(S$9&gt;=$F56,$H56*OFFSET(S$22,,1-$F56),)</f>
        <v>0</v>
      </c>
      <c r="T56" s="35" cm="1">
        <f t="array" aca="1" ref="T56" ca="1">IF(T$9&gt;=$F56,$H56*OFFSET(T$22,,1-$F56),)</f>
        <v>0</v>
      </c>
      <c r="U56" s="35" cm="1">
        <f t="array" aca="1" ref="U56" ca="1">IF(U$9&gt;=$F56,$H56*OFFSET(U$22,,1-$F56),)</f>
        <v>0</v>
      </c>
      <c r="V56" s="35" cm="1">
        <f t="array" aca="1" ref="V56" ca="1">IF(V$9&gt;=$F56,$H56*OFFSET(V$22,,1-$F56),)</f>
        <v>0</v>
      </c>
      <c r="W56" s="35" cm="1">
        <f t="array" aca="1" ref="W56" ca="1">IF(W$9&gt;=$F56,$H56*OFFSET(W$22,,1-$F56),)</f>
        <v>0</v>
      </c>
      <c r="X56" s="35" cm="1">
        <f t="array" aca="1" ref="X56" ca="1">IF(X$9&gt;=$F56,$H56*OFFSET(X$22,,1-$F56),)</f>
        <v>0</v>
      </c>
      <c r="Y56" s="35" cm="1">
        <f t="array" aca="1" ref="Y56" ca="1">IF(Y$9&gt;=$F56,$H56*OFFSET(Y$22,,1-$F56),)</f>
        <v>0</v>
      </c>
      <c r="Z56" s="35" cm="1">
        <f t="array" aca="1" ref="Z56" ca="1">IF(Z$9&gt;=$F56,$H56*OFFSET(Z$22,,1-$F56),)</f>
        <v>0</v>
      </c>
      <c r="AA56" s="35" cm="1">
        <f t="array" aca="1" ref="AA56" ca="1">IF(AA$9&gt;=$F56,$H56*OFFSET(AA$22,,1-$F56),)</f>
        <v>0</v>
      </c>
      <c r="AB56" s="35" cm="1">
        <f t="array" aca="1" ref="AB56" ca="1">IF(AB$9&gt;=$F56,$H56*OFFSET(AB$22,,1-$F56),)</f>
        <v>0</v>
      </c>
      <c r="AC56" s="35" cm="1">
        <f t="array" aca="1" ref="AC56" ca="1">IF(AC$9&gt;=$F56,$H56*OFFSET(AC$22,,1-$F56),)</f>
        <v>0</v>
      </c>
      <c r="AD56" s="35" cm="1">
        <f t="array" aca="1" ref="AD56" ca="1">IF(AD$9&gt;=$F56,$H56*OFFSET(AD$22,,1-$F56),)</f>
        <v>0</v>
      </c>
      <c r="AE56" s="35" cm="1">
        <f t="array" aca="1" ref="AE56" ca="1">IF(AE$9&gt;=$F56,$H56*OFFSET(AE$22,,1-$F56),)</f>
        <v>0</v>
      </c>
      <c r="AF56" s="35" cm="1">
        <f t="array" aca="1" ref="AF56" ca="1">IF(AF$9&gt;=$F56,$H56*OFFSET(AF$22,,1-$F56),)</f>
        <v>0</v>
      </c>
      <c r="AG56" s="35" cm="1">
        <f t="array" aca="1" ref="AG56" ca="1">IF(AG$9&gt;=$F56,$H56*OFFSET(AG$22,,1-$F56),)</f>
        <v>20.420504999999999</v>
      </c>
      <c r="AH56" s="35" cm="1">
        <f t="array" aca="1" ref="AH56" ca="1">IF(AH$9&gt;=$F56,$H56*OFFSET(AH$22,,1-$F56),)</f>
        <v>20.420504999999999</v>
      </c>
      <c r="AI56" s="35" cm="1">
        <f t="array" aca="1" ref="AI56" ca="1">IF(AI$9&gt;=$F56,$H56*OFFSET(AI$22,,1-$F56),)</f>
        <v>20.420504999999999</v>
      </c>
      <c r="AJ56" s="35" cm="1">
        <f t="array" aca="1" ref="AJ56" ca="1">IF(AJ$9&gt;=$F56,$H56*OFFSET(AJ$22,,1-$F56),)</f>
        <v>20.420504999999999</v>
      </c>
      <c r="AK56" s="35" cm="1">
        <f t="array" aca="1" ref="AK56" ca="1">IF(AK$9&gt;=$F56,$H56*OFFSET(AK$22,,1-$F56),)</f>
        <v>20.420504999999999</v>
      </c>
      <c r="AL56" s="35" cm="1">
        <f t="array" aca="1" ref="AL56" ca="1">IF(AL$9&gt;=$F56,$H56*OFFSET(AL$22,,1-$F56),)</f>
        <v>20.420504999999999</v>
      </c>
      <c r="AM56" s="35" cm="1">
        <f t="array" aca="1" ref="AM56" ca="1">IF(AM$9&gt;=$F56,$H56*OFFSET(AM$22,,1-$F56),)</f>
        <v>20.420504999999999</v>
      </c>
      <c r="AN56" s="35" cm="1">
        <f t="array" aca="1" ref="AN56" ca="1">IF(AN$9&gt;=$F56,$H56*OFFSET(AN$22,,1-$F56),)</f>
        <v>20.420504999999999</v>
      </c>
      <c r="AO56" s="35" cm="1">
        <f t="array" aca="1" ref="AO56" ca="1">IF(AO$9&gt;=$F56,$H56*OFFSET(AO$22,,1-$F56),)</f>
        <v>20.420504999999999</v>
      </c>
      <c r="AP56" s="35" cm="1">
        <f t="array" aca="1" ref="AP56" ca="1">IF(AP$9&gt;=$F56,$H56*OFFSET(AP$22,,1-$F56),)</f>
        <v>20.420504999999999</v>
      </c>
      <c r="AQ56" s="35" cm="1">
        <f t="array" aca="1" ref="AQ56" ca="1">IF(AQ$9&gt;=$F56,$H56*OFFSET(AQ$22,,1-$F56),)</f>
        <v>20.420504999999999</v>
      </c>
      <c r="AR56" s="35" cm="1">
        <f t="array" aca="1" ref="AR56" ca="1">IF(AR$9&gt;=$F56,$H56*OFFSET(AR$22,,1-$F56),)</f>
        <v>285.88706999999999</v>
      </c>
      <c r="AS56" s="35" cm="1">
        <f t="array" aca="1" ref="AS56" ca="1">IF(AS$9&gt;=$F56,$H56*OFFSET(AS$22,,1-$F56),)</f>
        <v>0</v>
      </c>
      <c r="AT56" s="35" cm="1">
        <f t="array" aca="1" ref="AT56" ca="1">IF(AT$9&gt;=$F56,$H56*OFFSET(AT$22,,1-$F56),)</f>
        <v>0</v>
      </c>
      <c r="AU56" s="35" cm="1">
        <f t="array" aca="1" ref="AU56" ca="1">IF(AU$9&gt;=$F56,$H56*OFFSET(AU$22,,1-$F56),)</f>
        <v>0</v>
      </c>
      <c r="AV56" s="35" cm="1">
        <f t="array" aca="1" ref="AV56" ca="1">IF(AV$9&gt;=$F56,$H56*OFFSET(AV$22,,1-$F56),)</f>
        <v>0</v>
      </c>
      <c r="AW56" s="35" cm="1">
        <f t="array" aca="1" ref="AW56" ca="1">IF(AW$9&gt;=$F56,$H56*OFFSET(AW$22,,1-$F56),)</f>
        <v>0</v>
      </c>
    </row>
    <row r="57" spans="6:49" outlineLevel="1" x14ac:dyDescent="0.2">
      <c r="F57" s="62">
        <f ca="1">OFFSET($I$9,,ROWS($E$33:$E57))</f>
        <v>25</v>
      </c>
      <c r="H57" s="64">
        <f ca="1">OFFSET($I$26,,ROWS($E$33:$E57))</f>
        <v>402.0286921875001</v>
      </c>
      <c r="J57" s="35" cm="1">
        <f t="array" aca="1" ref="J57" ca="1">IF(J$9&gt;=$F57,$H57*OFFSET(J$22,,1-$F57),)</f>
        <v>0</v>
      </c>
      <c r="K57" s="35" cm="1">
        <f t="array" aca="1" ref="K57" ca="1">IF(K$9&gt;=$F57,$H57*OFFSET(K$22,,1-$F57),)</f>
        <v>0</v>
      </c>
      <c r="L57" s="35" cm="1">
        <f t="array" aca="1" ref="L57" ca="1">IF(L$9&gt;=$F57,$H57*OFFSET(L$22,,1-$F57),)</f>
        <v>0</v>
      </c>
      <c r="M57" s="35" cm="1">
        <f t="array" aca="1" ref="M57" ca="1">IF(M$9&gt;=$F57,$H57*OFFSET(M$22,,1-$F57),)</f>
        <v>0</v>
      </c>
      <c r="N57" s="35" cm="1">
        <f t="array" aca="1" ref="N57" ca="1">IF(N$9&gt;=$F57,$H57*OFFSET(N$22,,1-$F57),)</f>
        <v>0</v>
      </c>
      <c r="O57" s="35" cm="1">
        <f t="array" aca="1" ref="O57" ca="1">IF(O$9&gt;=$F57,$H57*OFFSET(O$22,,1-$F57),)</f>
        <v>0</v>
      </c>
      <c r="P57" s="35" cm="1">
        <f t="array" aca="1" ref="P57" ca="1">IF(P$9&gt;=$F57,$H57*OFFSET(P$22,,1-$F57),)</f>
        <v>0</v>
      </c>
      <c r="Q57" s="35" cm="1">
        <f t="array" aca="1" ref="Q57" ca="1">IF(Q$9&gt;=$F57,$H57*OFFSET(Q$22,,1-$F57),)</f>
        <v>0</v>
      </c>
      <c r="R57" s="35" cm="1">
        <f t="array" aca="1" ref="R57" ca="1">IF(R$9&gt;=$F57,$H57*OFFSET(R$22,,1-$F57),)</f>
        <v>0</v>
      </c>
      <c r="S57" s="35" cm="1">
        <f t="array" aca="1" ref="S57" ca="1">IF(S$9&gt;=$F57,$H57*OFFSET(S$22,,1-$F57),)</f>
        <v>0</v>
      </c>
      <c r="T57" s="35" cm="1">
        <f t="array" aca="1" ref="T57" ca="1">IF(T$9&gt;=$F57,$H57*OFFSET(T$22,,1-$F57),)</f>
        <v>0</v>
      </c>
      <c r="U57" s="35" cm="1">
        <f t="array" aca="1" ref="U57" ca="1">IF(U$9&gt;=$F57,$H57*OFFSET(U$22,,1-$F57),)</f>
        <v>0</v>
      </c>
      <c r="V57" s="35" cm="1">
        <f t="array" aca="1" ref="V57" ca="1">IF(V$9&gt;=$F57,$H57*OFFSET(V$22,,1-$F57),)</f>
        <v>0</v>
      </c>
      <c r="W57" s="35" cm="1">
        <f t="array" aca="1" ref="W57" ca="1">IF(W$9&gt;=$F57,$H57*OFFSET(W$22,,1-$F57),)</f>
        <v>0</v>
      </c>
      <c r="X57" s="35" cm="1">
        <f t="array" aca="1" ref="X57" ca="1">IF(X$9&gt;=$F57,$H57*OFFSET(X$22,,1-$F57),)</f>
        <v>0</v>
      </c>
      <c r="Y57" s="35" cm="1">
        <f t="array" aca="1" ref="Y57" ca="1">IF(Y$9&gt;=$F57,$H57*OFFSET(Y$22,,1-$F57),)</f>
        <v>0</v>
      </c>
      <c r="Z57" s="35" cm="1">
        <f t="array" aca="1" ref="Z57" ca="1">IF(Z$9&gt;=$F57,$H57*OFFSET(Z$22,,1-$F57),)</f>
        <v>0</v>
      </c>
      <c r="AA57" s="35" cm="1">
        <f t="array" aca="1" ref="AA57" ca="1">IF(AA$9&gt;=$F57,$H57*OFFSET(AA$22,,1-$F57),)</f>
        <v>0</v>
      </c>
      <c r="AB57" s="35" cm="1">
        <f t="array" aca="1" ref="AB57" ca="1">IF(AB$9&gt;=$F57,$H57*OFFSET(AB$22,,1-$F57),)</f>
        <v>0</v>
      </c>
      <c r="AC57" s="35" cm="1">
        <f t="array" aca="1" ref="AC57" ca="1">IF(AC$9&gt;=$F57,$H57*OFFSET(AC$22,,1-$F57),)</f>
        <v>0</v>
      </c>
      <c r="AD57" s="35" cm="1">
        <f t="array" aca="1" ref="AD57" ca="1">IF(AD$9&gt;=$F57,$H57*OFFSET(AD$22,,1-$F57),)</f>
        <v>0</v>
      </c>
      <c r="AE57" s="35" cm="1">
        <f t="array" aca="1" ref="AE57" ca="1">IF(AE$9&gt;=$F57,$H57*OFFSET(AE$22,,1-$F57),)</f>
        <v>0</v>
      </c>
      <c r="AF57" s="35" cm="1">
        <f t="array" aca="1" ref="AF57" ca="1">IF(AF$9&gt;=$F57,$H57*OFFSET(AF$22,,1-$F57),)</f>
        <v>0</v>
      </c>
      <c r="AG57" s="35" cm="1">
        <f t="array" aca="1" ref="AG57" ca="1">IF(AG$9&gt;=$F57,$H57*OFFSET(AG$22,,1-$F57),)</f>
        <v>0</v>
      </c>
      <c r="AH57" s="35" cm="1">
        <f t="array" aca="1" ref="AH57" ca="1">IF(AH$9&gt;=$F57,$H57*OFFSET(AH$22,,1-$F57),)</f>
        <v>16.081147687500003</v>
      </c>
      <c r="AI57" s="35" cm="1">
        <f t="array" aca="1" ref="AI57" ca="1">IF(AI$9&gt;=$F57,$H57*OFFSET(AI$22,,1-$F57),)</f>
        <v>16.081147687500003</v>
      </c>
      <c r="AJ57" s="35" cm="1">
        <f t="array" aca="1" ref="AJ57" ca="1">IF(AJ$9&gt;=$F57,$H57*OFFSET(AJ$22,,1-$F57),)</f>
        <v>16.081147687500003</v>
      </c>
      <c r="AK57" s="35" cm="1">
        <f t="array" aca="1" ref="AK57" ca="1">IF(AK$9&gt;=$F57,$H57*OFFSET(AK$22,,1-$F57),)</f>
        <v>16.081147687500003</v>
      </c>
      <c r="AL57" s="35" cm="1">
        <f t="array" aca="1" ref="AL57" ca="1">IF(AL$9&gt;=$F57,$H57*OFFSET(AL$22,,1-$F57),)</f>
        <v>16.081147687500003</v>
      </c>
      <c r="AM57" s="35" cm="1">
        <f t="array" aca="1" ref="AM57" ca="1">IF(AM$9&gt;=$F57,$H57*OFFSET(AM$22,,1-$F57),)</f>
        <v>16.081147687500003</v>
      </c>
      <c r="AN57" s="35" cm="1">
        <f t="array" aca="1" ref="AN57" ca="1">IF(AN$9&gt;=$F57,$H57*OFFSET(AN$22,,1-$F57),)</f>
        <v>16.081147687500003</v>
      </c>
      <c r="AO57" s="35" cm="1">
        <f t="array" aca="1" ref="AO57" ca="1">IF(AO$9&gt;=$F57,$H57*OFFSET(AO$22,,1-$F57),)</f>
        <v>16.081147687500003</v>
      </c>
      <c r="AP57" s="35" cm="1">
        <f t="array" aca="1" ref="AP57" ca="1">IF(AP$9&gt;=$F57,$H57*OFFSET(AP$22,,1-$F57),)</f>
        <v>16.081147687500003</v>
      </c>
      <c r="AQ57" s="35" cm="1">
        <f t="array" aca="1" ref="AQ57" ca="1">IF(AQ$9&gt;=$F57,$H57*OFFSET(AQ$22,,1-$F57),)</f>
        <v>16.081147687500003</v>
      </c>
      <c r="AR57" s="35" cm="1">
        <f t="array" aca="1" ref="AR57" ca="1">IF(AR$9&gt;=$F57,$H57*OFFSET(AR$22,,1-$F57),)</f>
        <v>16.081147687500003</v>
      </c>
      <c r="AS57" s="35" cm="1">
        <f t="array" aca="1" ref="AS57" ca="1">IF(AS$9&gt;=$F57,$H57*OFFSET(AS$22,,1-$F57),)</f>
        <v>225.13606762500007</v>
      </c>
      <c r="AT57" s="35" cm="1">
        <f t="array" aca="1" ref="AT57" ca="1">IF(AT$9&gt;=$F57,$H57*OFFSET(AT$22,,1-$F57),)</f>
        <v>0</v>
      </c>
      <c r="AU57" s="35" cm="1">
        <f t="array" aca="1" ref="AU57" ca="1">IF(AU$9&gt;=$F57,$H57*OFFSET(AU$22,,1-$F57),)</f>
        <v>0</v>
      </c>
      <c r="AV57" s="35" cm="1">
        <f t="array" aca="1" ref="AV57" ca="1">IF(AV$9&gt;=$F57,$H57*OFFSET(AV$22,,1-$F57),)</f>
        <v>0</v>
      </c>
      <c r="AW57" s="35" cm="1">
        <f t="array" aca="1" ref="AW57" ca="1">IF(AW$9&gt;=$F57,$H57*OFFSET(AW$22,,1-$F57),)</f>
        <v>0</v>
      </c>
    </row>
    <row r="58" spans="6:49" outlineLevel="1" x14ac:dyDescent="0.2">
      <c r="F58" s="62">
        <f ca="1">OFFSET($I$9,,ROWS($E$33:$E58))</f>
        <v>26</v>
      </c>
      <c r="H58" s="64">
        <f ca="1">OFFSET($I$26,,ROWS($E$33:$E58))</f>
        <v>134.00956406250003</v>
      </c>
      <c r="J58" s="35" cm="1">
        <f t="array" aca="1" ref="J58" ca="1">IF(J$9&gt;=$F58,$H58*OFFSET(J$22,,1-$F58),)</f>
        <v>0</v>
      </c>
      <c r="K58" s="35" cm="1">
        <f t="array" aca="1" ref="K58" ca="1">IF(K$9&gt;=$F58,$H58*OFFSET(K$22,,1-$F58),)</f>
        <v>0</v>
      </c>
      <c r="L58" s="35" cm="1">
        <f t="array" aca="1" ref="L58" ca="1">IF(L$9&gt;=$F58,$H58*OFFSET(L$22,,1-$F58),)</f>
        <v>0</v>
      </c>
      <c r="M58" s="35" cm="1">
        <f t="array" aca="1" ref="M58" ca="1">IF(M$9&gt;=$F58,$H58*OFFSET(M$22,,1-$F58),)</f>
        <v>0</v>
      </c>
      <c r="N58" s="35" cm="1">
        <f t="array" aca="1" ref="N58" ca="1">IF(N$9&gt;=$F58,$H58*OFFSET(N$22,,1-$F58),)</f>
        <v>0</v>
      </c>
      <c r="O58" s="35" cm="1">
        <f t="array" aca="1" ref="O58" ca="1">IF(O$9&gt;=$F58,$H58*OFFSET(O$22,,1-$F58),)</f>
        <v>0</v>
      </c>
      <c r="P58" s="35" cm="1">
        <f t="array" aca="1" ref="P58" ca="1">IF(P$9&gt;=$F58,$H58*OFFSET(P$22,,1-$F58),)</f>
        <v>0</v>
      </c>
      <c r="Q58" s="35" cm="1">
        <f t="array" aca="1" ref="Q58" ca="1">IF(Q$9&gt;=$F58,$H58*OFFSET(Q$22,,1-$F58),)</f>
        <v>0</v>
      </c>
      <c r="R58" s="35" cm="1">
        <f t="array" aca="1" ref="R58" ca="1">IF(R$9&gt;=$F58,$H58*OFFSET(R$22,,1-$F58),)</f>
        <v>0</v>
      </c>
      <c r="S58" s="35" cm="1">
        <f t="array" aca="1" ref="S58" ca="1">IF(S$9&gt;=$F58,$H58*OFFSET(S$22,,1-$F58),)</f>
        <v>0</v>
      </c>
      <c r="T58" s="35" cm="1">
        <f t="array" aca="1" ref="T58" ca="1">IF(T$9&gt;=$F58,$H58*OFFSET(T$22,,1-$F58),)</f>
        <v>0</v>
      </c>
      <c r="U58" s="35" cm="1">
        <f t="array" aca="1" ref="U58" ca="1">IF(U$9&gt;=$F58,$H58*OFFSET(U$22,,1-$F58),)</f>
        <v>0</v>
      </c>
      <c r="V58" s="35" cm="1">
        <f t="array" aca="1" ref="V58" ca="1">IF(V$9&gt;=$F58,$H58*OFFSET(V$22,,1-$F58),)</f>
        <v>0</v>
      </c>
      <c r="W58" s="35" cm="1">
        <f t="array" aca="1" ref="W58" ca="1">IF(W$9&gt;=$F58,$H58*OFFSET(W$22,,1-$F58),)</f>
        <v>0</v>
      </c>
      <c r="X58" s="35" cm="1">
        <f t="array" aca="1" ref="X58" ca="1">IF(X$9&gt;=$F58,$H58*OFFSET(X$22,,1-$F58),)</f>
        <v>0</v>
      </c>
      <c r="Y58" s="35" cm="1">
        <f t="array" aca="1" ref="Y58" ca="1">IF(Y$9&gt;=$F58,$H58*OFFSET(Y$22,,1-$F58),)</f>
        <v>0</v>
      </c>
      <c r="Z58" s="35" cm="1">
        <f t="array" aca="1" ref="Z58" ca="1">IF(Z$9&gt;=$F58,$H58*OFFSET(Z$22,,1-$F58),)</f>
        <v>0</v>
      </c>
      <c r="AA58" s="35" cm="1">
        <f t="array" aca="1" ref="AA58" ca="1">IF(AA$9&gt;=$F58,$H58*OFFSET(AA$22,,1-$F58),)</f>
        <v>0</v>
      </c>
      <c r="AB58" s="35" cm="1">
        <f t="array" aca="1" ref="AB58" ca="1">IF(AB$9&gt;=$F58,$H58*OFFSET(AB$22,,1-$F58),)</f>
        <v>0</v>
      </c>
      <c r="AC58" s="35" cm="1">
        <f t="array" aca="1" ref="AC58" ca="1">IF(AC$9&gt;=$F58,$H58*OFFSET(AC$22,,1-$F58),)</f>
        <v>0</v>
      </c>
      <c r="AD58" s="35" cm="1">
        <f t="array" aca="1" ref="AD58" ca="1">IF(AD$9&gt;=$F58,$H58*OFFSET(AD$22,,1-$F58),)</f>
        <v>0</v>
      </c>
      <c r="AE58" s="35" cm="1">
        <f t="array" aca="1" ref="AE58" ca="1">IF(AE$9&gt;=$F58,$H58*OFFSET(AE$22,,1-$F58),)</f>
        <v>0</v>
      </c>
      <c r="AF58" s="35" cm="1">
        <f t="array" aca="1" ref="AF58" ca="1">IF(AF$9&gt;=$F58,$H58*OFFSET(AF$22,,1-$F58),)</f>
        <v>0</v>
      </c>
      <c r="AG58" s="35" cm="1">
        <f t="array" aca="1" ref="AG58" ca="1">IF(AG$9&gt;=$F58,$H58*OFFSET(AG$22,,1-$F58),)</f>
        <v>0</v>
      </c>
      <c r="AH58" s="35" cm="1">
        <f t="array" aca="1" ref="AH58" ca="1">IF(AH$9&gt;=$F58,$H58*OFFSET(AH$22,,1-$F58),)</f>
        <v>0</v>
      </c>
      <c r="AI58" s="35" cm="1">
        <f t="array" aca="1" ref="AI58" ca="1">IF(AI$9&gt;=$F58,$H58*OFFSET(AI$22,,1-$F58),)</f>
        <v>5.3603825625000017</v>
      </c>
      <c r="AJ58" s="35" cm="1">
        <f t="array" aca="1" ref="AJ58" ca="1">IF(AJ$9&gt;=$F58,$H58*OFFSET(AJ$22,,1-$F58),)</f>
        <v>5.3603825625000017</v>
      </c>
      <c r="AK58" s="35" cm="1">
        <f t="array" aca="1" ref="AK58" ca="1">IF(AK$9&gt;=$F58,$H58*OFFSET(AK$22,,1-$F58),)</f>
        <v>5.3603825625000017</v>
      </c>
      <c r="AL58" s="35" cm="1">
        <f t="array" aca="1" ref="AL58" ca="1">IF(AL$9&gt;=$F58,$H58*OFFSET(AL$22,,1-$F58),)</f>
        <v>5.3603825625000017</v>
      </c>
      <c r="AM58" s="35" cm="1">
        <f t="array" aca="1" ref="AM58" ca="1">IF(AM$9&gt;=$F58,$H58*OFFSET(AM$22,,1-$F58),)</f>
        <v>5.3603825625000017</v>
      </c>
      <c r="AN58" s="35" cm="1">
        <f t="array" aca="1" ref="AN58" ca="1">IF(AN$9&gt;=$F58,$H58*OFFSET(AN$22,,1-$F58),)</f>
        <v>5.3603825625000017</v>
      </c>
      <c r="AO58" s="35" cm="1">
        <f t="array" aca="1" ref="AO58" ca="1">IF(AO$9&gt;=$F58,$H58*OFFSET(AO$22,,1-$F58),)</f>
        <v>5.3603825625000017</v>
      </c>
      <c r="AP58" s="35" cm="1">
        <f t="array" aca="1" ref="AP58" ca="1">IF(AP$9&gt;=$F58,$H58*OFFSET(AP$22,,1-$F58),)</f>
        <v>5.3603825625000017</v>
      </c>
      <c r="AQ58" s="35" cm="1">
        <f t="array" aca="1" ref="AQ58" ca="1">IF(AQ$9&gt;=$F58,$H58*OFFSET(AQ$22,,1-$F58),)</f>
        <v>5.3603825625000017</v>
      </c>
      <c r="AR58" s="35" cm="1">
        <f t="array" aca="1" ref="AR58" ca="1">IF(AR$9&gt;=$F58,$H58*OFFSET(AR$22,,1-$F58),)</f>
        <v>5.3603825625000017</v>
      </c>
      <c r="AS58" s="35" cm="1">
        <f t="array" aca="1" ref="AS58" ca="1">IF(AS$9&gt;=$F58,$H58*OFFSET(AS$22,,1-$F58),)</f>
        <v>5.3603825625000017</v>
      </c>
      <c r="AT58" s="35" cm="1">
        <f t="array" aca="1" ref="AT58" ca="1">IF(AT$9&gt;=$F58,$H58*OFFSET(AT$22,,1-$F58),)</f>
        <v>75.045355875000027</v>
      </c>
      <c r="AU58" s="35" cm="1">
        <f t="array" aca="1" ref="AU58" ca="1">IF(AU$9&gt;=$F58,$H58*OFFSET(AU$22,,1-$F58),)</f>
        <v>0</v>
      </c>
      <c r="AV58" s="35" cm="1">
        <f t="array" aca="1" ref="AV58" ca="1">IF(AV$9&gt;=$F58,$H58*OFFSET(AV$22,,1-$F58),)</f>
        <v>0</v>
      </c>
      <c r="AW58" s="35" cm="1">
        <f t="array" aca="1" ref="AW58" ca="1">IF(AW$9&gt;=$F58,$H58*OFFSET(AW$22,,1-$F58),)</f>
        <v>0</v>
      </c>
    </row>
    <row r="59" spans="6:49" outlineLevel="1" x14ac:dyDescent="0.2">
      <c r="F59" s="62">
        <f ca="1">OFFSET($I$9,,ROWS($E$33:$E59))</f>
        <v>27</v>
      </c>
      <c r="H59" s="64">
        <f ca="1">OFFSET($I$26,,ROWS($E$33:$E59))</f>
        <v>268.01912812500007</v>
      </c>
      <c r="J59" s="35" cm="1">
        <f t="array" aca="1" ref="J59" ca="1">IF(J$9&gt;=$F59,$H59*OFFSET(J$22,,1-$F59),)</f>
        <v>0</v>
      </c>
      <c r="K59" s="35" cm="1">
        <f t="array" aca="1" ref="K59" ca="1">IF(K$9&gt;=$F59,$H59*OFFSET(K$22,,1-$F59),)</f>
        <v>0</v>
      </c>
      <c r="L59" s="35" cm="1">
        <f t="array" aca="1" ref="L59" ca="1">IF(L$9&gt;=$F59,$H59*OFFSET(L$22,,1-$F59),)</f>
        <v>0</v>
      </c>
      <c r="M59" s="35" cm="1">
        <f t="array" aca="1" ref="M59" ca="1">IF(M$9&gt;=$F59,$H59*OFFSET(M$22,,1-$F59),)</f>
        <v>0</v>
      </c>
      <c r="N59" s="35" cm="1">
        <f t="array" aca="1" ref="N59" ca="1">IF(N$9&gt;=$F59,$H59*OFFSET(N$22,,1-$F59),)</f>
        <v>0</v>
      </c>
      <c r="O59" s="35" cm="1">
        <f t="array" aca="1" ref="O59" ca="1">IF(O$9&gt;=$F59,$H59*OFFSET(O$22,,1-$F59),)</f>
        <v>0</v>
      </c>
      <c r="P59" s="35" cm="1">
        <f t="array" aca="1" ref="P59" ca="1">IF(P$9&gt;=$F59,$H59*OFFSET(P$22,,1-$F59),)</f>
        <v>0</v>
      </c>
      <c r="Q59" s="35" cm="1">
        <f t="array" aca="1" ref="Q59" ca="1">IF(Q$9&gt;=$F59,$H59*OFFSET(Q$22,,1-$F59),)</f>
        <v>0</v>
      </c>
      <c r="R59" s="35" cm="1">
        <f t="array" aca="1" ref="R59" ca="1">IF(R$9&gt;=$F59,$H59*OFFSET(R$22,,1-$F59),)</f>
        <v>0</v>
      </c>
      <c r="S59" s="35" cm="1">
        <f t="array" aca="1" ref="S59" ca="1">IF(S$9&gt;=$F59,$H59*OFFSET(S$22,,1-$F59),)</f>
        <v>0</v>
      </c>
      <c r="T59" s="35" cm="1">
        <f t="array" aca="1" ref="T59" ca="1">IF(T$9&gt;=$F59,$H59*OFFSET(T$22,,1-$F59),)</f>
        <v>0</v>
      </c>
      <c r="U59" s="35" cm="1">
        <f t="array" aca="1" ref="U59" ca="1">IF(U$9&gt;=$F59,$H59*OFFSET(U$22,,1-$F59),)</f>
        <v>0</v>
      </c>
      <c r="V59" s="35" cm="1">
        <f t="array" aca="1" ref="V59" ca="1">IF(V$9&gt;=$F59,$H59*OFFSET(V$22,,1-$F59),)</f>
        <v>0</v>
      </c>
      <c r="W59" s="35" cm="1">
        <f t="array" aca="1" ref="W59" ca="1">IF(W$9&gt;=$F59,$H59*OFFSET(W$22,,1-$F59),)</f>
        <v>0</v>
      </c>
      <c r="X59" s="35" cm="1">
        <f t="array" aca="1" ref="X59" ca="1">IF(X$9&gt;=$F59,$H59*OFFSET(X$22,,1-$F59),)</f>
        <v>0</v>
      </c>
      <c r="Y59" s="35" cm="1">
        <f t="array" aca="1" ref="Y59" ca="1">IF(Y$9&gt;=$F59,$H59*OFFSET(Y$22,,1-$F59),)</f>
        <v>0</v>
      </c>
      <c r="Z59" s="35" cm="1">
        <f t="array" aca="1" ref="Z59" ca="1">IF(Z$9&gt;=$F59,$H59*OFFSET(Z$22,,1-$F59),)</f>
        <v>0</v>
      </c>
      <c r="AA59" s="35" cm="1">
        <f t="array" aca="1" ref="AA59" ca="1">IF(AA$9&gt;=$F59,$H59*OFFSET(AA$22,,1-$F59),)</f>
        <v>0</v>
      </c>
      <c r="AB59" s="35" cm="1">
        <f t="array" aca="1" ref="AB59" ca="1">IF(AB$9&gt;=$F59,$H59*OFFSET(AB$22,,1-$F59),)</f>
        <v>0</v>
      </c>
      <c r="AC59" s="35" cm="1">
        <f t="array" aca="1" ref="AC59" ca="1">IF(AC$9&gt;=$F59,$H59*OFFSET(AC$22,,1-$F59),)</f>
        <v>0</v>
      </c>
      <c r="AD59" s="35" cm="1">
        <f t="array" aca="1" ref="AD59" ca="1">IF(AD$9&gt;=$F59,$H59*OFFSET(AD$22,,1-$F59),)</f>
        <v>0</v>
      </c>
      <c r="AE59" s="35" cm="1">
        <f t="array" aca="1" ref="AE59" ca="1">IF(AE$9&gt;=$F59,$H59*OFFSET(AE$22,,1-$F59),)</f>
        <v>0</v>
      </c>
      <c r="AF59" s="35" cm="1">
        <f t="array" aca="1" ref="AF59" ca="1">IF(AF$9&gt;=$F59,$H59*OFFSET(AF$22,,1-$F59),)</f>
        <v>0</v>
      </c>
      <c r="AG59" s="35" cm="1">
        <f t="array" aca="1" ref="AG59" ca="1">IF(AG$9&gt;=$F59,$H59*OFFSET(AG$22,,1-$F59),)</f>
        <v>0</v>
      </c>
      <c r="AH59" s="35" cm="1">
        <f t="array" aca="1" ref="AH59" ca="1">IF(AH$9&gt;=$F59,$H59*OFFSET(AH$22,,1-$F59),)</f>
        <v>0</v>
      </c>
      <c r="AI59" s="35" cm="1">
        <f t="array" aca="1" ref="AI59" ca="1">IF(AI$9&gt;=$F59,$H59*OFFSET(AI$22,,1-$F59),)</f>
        <v>0</v>
      </c>
      <c r="AJ59" s="35" cm="1">
        <f t="array" aca="1" ref="AJ59" ca="1">IF(AJ$9&gt;=$F59,$H59*OFFSET(AJ$22,,1-$F59),)</f>
        <v>10.720765125000003</v>
      </c>
      <c r="AK59" s="35" cm="1">
        <f t="array" aca="1" ref="AK59" ca="1">IF(AK$9&gt;=$F59,$H59*OFFSET(AK$22,,1-$F59),)</f>
        <v>10.720765125000003</v>
      </c>
      <c r="AL59" s="35" cm="1">
        <f t="array" aca="1" ref="AL59" ca="1">IF(AL$9&gt;=$F59,$H59*OFFSET(AL$22,,1-$F59),)</f>
        <v>10.720765125000003</v>
      </c>
      <c r="AM59" s="35" cm="1">
        <f t="array" aca="1" ref="AM59" ca="1">IF(AM$9&gt;=$F59,$H59*OFFSET(AM$22,,1-$F59),)</f>
        <v>10.720765125000003</v>
      </c>
      <c r="AN59" s="35" cm="1">
        <f t="array" aca="1" ref="AN59" ca="1">IF(AN$9&gt;=$F59,$H59*OFFSET(AN$22,,1-$F59),)</f>
        <v>10.720765125000003</v>
      </c>
      <c r="AO59" s="35" cm="1">
        <f t="array" aca="1" ref="AO59" ca="1">IF(AO$9&gt;=$F59,$H59*OFFSET(AO$22,,1-$F59),)</f>
        <v>10.720765125000003</v>
      </c>
      <c r="AP59" s="35" cm="1">
        <f t="array" aca="1" ref="AP59" ca="1">IF(AP$9&gt;=$F59,$H59*OFFSET(AP$22,,1-$F59),)</f>
        <v>10.720765125000003</v>
      </c>
      <c r="AQ59" s="35" cm="1">
        <f t="array" aca="1" ref="AQ59" ca="1">IF(AQ$9&gt;=$F59,$H59*OFFSET(AQ$22,,1-$F59),)</f>
        <v>10.720765125000003</v>
      </c>
      <c r="AR59" s="35" cm="1">
        <f t="array" aca="1" ref="AR59" ca="1">IF(AR$9&gt;=$F59,$H59*OFFSET(AR$22,,1-$F59),)</f>
        <v>10.720765125000003</v>
      </c>
      <c r="AS59" s="35" cm="1">
        <f t="array" aca="1" ref="AS59" ca="1">IF(AS$9&gt;=$F59,$H59*OFFSET(AS$22,,1-$F59),)</f>
        <v>10.720765125000003</v>
      </c>
      <c r="AT59" s="35" cm="1">
        <f t="array" aca="1" ref="AT59" ca="1">IF(AT$9&gt;=$F59,$H59*OFFSET(AT$22,,1-$F59),)</f>
        <v>10.720765125000003</v>
      </c>
      <c r="AU59" s="35" cm="1">
        <f t="array" aca="1" ref="AU59" ca="1">IF(AU$9&gt;=$F59,$H59*OFFSET(AU$22,,1-$F59),)</f>
        <v>150.09071175000005</v>
      </c>
      <c r="AV59" s="35" cm="1">
        <f t="array" aca="1" ref="AV59" ca="1">IF(AV$9&gt;=$F59,$H59*OFFSET(AV$22,,1-$F59),)</f>
        <v>0</v>
      </c>
      <c r="AW59" s="35" cm="1">
        <f t="array" aca="1" ref="AW59" ca="1">IF(AW$9&gt;=$F59,$H59*OFFSET(AW$22,,1-$F59),)</f>
        <v>0</v>
      </c>
    </row>
    <row r="60" spans="6:49" outlineLevel="1" x14ac:dyDescent="0.2">
      <c r="F60" s="62">
        <f ca="1">OFFSET($I$9,,ROWS($E$33:$E60))</f>
        <v>28</v>
      </c>
      <c r="H60" s="64">
        <f ca="1">OFFSET($I$26,,ROWS($E$33:$E60))</f>
        <v>536.03825625000002</v>
      </c>
      <c r="J60" s="35" cm="1">
        <f t="array" aca="1" ref="J60" ca="1">IF(J$9&gt;=$F60,$H60*OFFSET(J$22,,1-$F60),)</f>
        <v>0</v>
      </c>
      <c r="K60" s="35" cm="1">
        <f t="array" aca="1" ref="K60" ca="1">IF(K$9&gt;=$F60,$H60*OFFSET(K$22,,1-$F60),)</f>
        <v>0</v>
      </c>
      <c r="L60" s="35" cm="1">
        <f t="array" aca="1" ref="L60" ca="1">IF(L$9&gt;=$F60,$H60*OFFSET(L$22,,1-$F60),)</f>
        <v>0</v>
      </c>
      <c r="M60" s="35" cm="1">
        <f t="array" aca="1" ref="M60" ca="1">IF(M$9&gt;=$F60,$H60*OFFSET(M$22,,1-$F60),)</f>
        <v>0</v>
      </c>
      <c r="N60" s="35" cm="1">
        <f t="array" aca="1" ref="N60" ca="1">IF(N$9&gt;=$F60,$H60*OFFSET(N$22,,1-$F60),)</f>
        <v>0</v>
      </c>
      <c r="O60" s="35" cm="1">
        <f t="array" aca="1" ref="O60" ca="1">IF(O$9&gt;=$F60,$H60*OFFSET(O$22,,1-$F60),)</f>
        <v>0</v>
      </c>
      <c r="P60" s="35" cm="1">
        <f t="array" aca="1" ref="P60" ca="1">IF(P$9&gt;=$F60,$H60*OFFSET(P$22,,1-$F60),)</f>
        <v>0</v>
      </c>
      <c r="Q60" s="35" cm="1">
        <f t="array" aca="1" ref="Q60" ca="1">IF(Q$9&gt;=$F60,$H60*OFFSET(Q$22,,1-$F60),)</f>
        <v>0</v>
      </c>
      <c r="R60" s="35" cm="1">
        <f t="array" aca="1" ref="R60" ca="1">IF(R$9&gt;=$F60,$H60*OFFSET(R$22,,1-$F60),)</f>
        <v>0</v>
      </c>
      <c r="S60" s="35" cm="1">
        <f t="array" aca="1" ref="S60" ca="1">IF(S$9&gt;=$F60,$H60*OFFSET(S$22,,1-$F60),)</f>
        <v>0</v>
      </c>
      <c r="T60" s="35" cm="1">
        <f t="array" aca="1" ref="T60" ca="1">IF(T$9&gt;=$F60,$H60*OFFSET(T$22,,1-$F60),)</f>
        <v>0</v>
      </c>
      <c r="U60" s="35" cm="1">
        <f t="array" aca="1" ref="U60" ca="1">IF(U$9&gt;=$F60,$H60*OFFSET(U$22,,1-$F60),)</f>
        <v>0</v>
      </c>
      <c r="V60" s="35" cm="1">
        <f t="array" aca="1" ref="V60" ca="1">IF(V$9&gt;=$F60,$H60*OFFSET(V$22,,1-$F60),)</f>
        <v>0</v>
      </c>
      <c r="W60" s="35" cm="1">
        <f t="array" aca="1" ref="W60" ca="1">IF(W$9&gt;=$F60,$H60*OFFSET(W$22,,1-$F60),)</f>
        <v>0</v>
      </c>
      <c r="X60" s="35" cm="1">
        <f t="array" aca="1" ref="X60" ca="1">IF(X$9&gt;=$F60,$H60*OFFSET(X$22,,1-$F60),)</f>
        <v>0</v>
      </c>
      <c r="Y60" s="35" cm="1">
        <f t="array" aca="1" ref="Y60" ca="1">IF(Y$9&gt;=$F60,$H60*OFFSET(Y$22,,1-$F60),)</f>
        <v>0</v>
      </c>
      <c r="Z60" s="35" cm="1">
        <f t="array" aca="1" ref="Z60" ca="1">IF(Z$9&gt;=$F60,$H60*OFFSET(Z$22,,1-$F60),)</f>
        <v>0</v>
      </c>
      <c r="AA60" s="35" cm="1">
        <f t="array" aca="1" ref="AA60" ca="1">IF(AA$9&gt;=$F60,$H60*OFFSET(AA$22,,1-$F60),)</f>
        <v>0</v>
      </c>
      <c r="AB60" s="35" cm="1">
        <f t="array" aca="1" ref="AB60" ca="1">IF(AB$9&gt;=$F60,$H60*OFFSET(AB$22,,1-$F60),)</f>
        <v>0</v>
      </c>
      <c r="AC60" s="35" cm="1">
        <f t="array" aca="1" ref="AC60" ca="1">IF(AC$9&gt;=$F60,$H60*OFFSET(AC$22,,1-$F60),)</f>
        <v>0</v>
      </c>
      <c r="AD60" s="35" cm="1">
        <f t="array" aca="1" ref="AD60" ca="1">IF(AD$9&gt;=$F60,$H60*OFFSET(AD$22,,1-$F60),)</f>
        <v>0</v>
      </c>
      <c r="AE60" s="35" cm="1">
        <f t="array" aca="1" ref="AE60" ca="1">IF(AE$9&gt;=$F60,$H60*OFFSET(AE$22,,1-$F60),)</f>
        <v>0</v>
      </c>
      <c r="AF60" s="35" cm="1">
        <f t="array" aca="1" ref="AF60" ca="1">IF(AF$9&gt;=$F60,$H60*OFFSET(AF$22,,1-$F60),)</f>
        <v>0</v>
      </c>
      <c r="AG60" s="35" cm="1">
        <f t="array" aca="1" ref="AG60" ca="1">IF(AG$9&gt;=$F60,$H60*OFFSET(AG$22,,1-$F60),)</f>
        <v>0</v>
      </c>
      <c r="AH60" s="35" cm="1">
        <f t="array" aca="1" ref="AH60" ca="1">IF(AH$9&gt;=$F60,$H60*OFFSET(AH$22,,1-$F60),)</f>
        <v>0</v>
      </c>
      <c r="AI60" s="35" cm="1">
        <f t="array" aca="1" ref="AI60" ca="1">IF(AI$9&gt;=$F60,$H60*OFFSET(AI$22,,1-$F60),)</f>
        <v>0</v>
      </c>
      <c r="AJ60" s="35" cm="1">
        <f t="array" aca="1" ref="AJ60" ca="1">IF(AJ$9&gt;=$F60,$H60*OFFSET(AJ$22,,1-$F60),)</f>
        <v>0</v>
      </c>
      <c r="AK60" s="35" cm="1">
        <f t="array" aca="1" ref="AK60" ca="1">IF(AK$9&gt;=$F60,$H60*OFFSET(AK$22,,1-$F60),)</f>
        <v>21.44153025</v>
      </c>
      <c r="AL60" s="35" cm="1">
        <f t="array" aca="1" ref="AL60" ca="1">IF(AL$9&gt;=$F60,$H60*OFFSET(AL$22,,1-$F60),)</f>
        <v>21.44153025</v>
      </c>
      <c r="AM60" s="35" cm="1">
        <f t="array" aca="1" ref="AM60" ca="1">IF(AM$9&gt;=$F60,$H60*OFFSET(AM$22,,1-$F60),)</f>
        <v>21.44153025</v>
      </c>
      <c r="AN60" s="35" cm="1">
        <f t="array" aca="1" ref="AN60" ca="1">IF(AN$9&gt;=$F60,$H60*OFFSET(AN$22,,1-$F60),)</f>
        <v>21.44153025</v>
      </c>
      <c r="AO60" s="35" cm="1">
        <f t="array" aca="1" ref="AO60" ca="1">IF(AO$9&gt;=$F60,$H60*OFFSET(AO$22,,1-$F60),)</f>
        <v>21.44153025</v>
      </c>
      <c r="AP60" s="35" cm="1">
        <f t="array" aca="1" ref="AP60" ca="1">IF(AP$9&gt;=$F60,$H60*OFFSET(AP$22,,1-$F60),)</f>
        <v>21.44153025</v>
      </c>
      <c r="AQ60" s="35" cm="1">
        <f t="array" aca="1" ref="AQ60" ca="1">IF(AQ$9&gt;=$F60,$H60*OFFSET(AQ$22,,1-$F60),)</f>
        <v>21.44153025</v>
      </c>
      <c r="AR60" s="35" cm="1">
        <f t="array" aca="1" ref="AR60" ca="1">IF(AR$9&gt;=$F60,$H60*OFFSET(AR$22,,1-$F60),)</f>
        <v>21.44153025</v>
      </c>
      <c r="AS60" s="35" cm="1">
        <f t="array" aca="1" ref="AS60" ca="1">IF(AS$9&gt;=$F60,$H60*OFFSET(AS$22,,1-$F60),)</f>
        <v>21.44153025</v>
      </c>
      <c r="AT60" s="35" cm="1">
        <f t="array" aca="1" ref="AT60" ca="1">IF(AT$9&gt;=$F60,$H60*OFFSET(AT$22,,1-$F60),)</f>
        <v>21.44153025</v>
      </c>
      <c r="AU60" s="35" cm="1">
        <f t="array" aca="1" ref="AU60" ca="1">IF(AU$9&gt;=$F60,$H60*OFFSET(AU$22,,1-$F60),)</f>
        <v>21.44153025</v>
      </c>
      <c r="AV60" s="35" cm="1">
        <f t="array" aca="1" ref="AV60" ca="1">IF(AV$9&gt;=$F60,$H60*OFFSET(AV$22,,1-$F60),)</f>
        <v>300.18142350000005</v>
      </c>
      <c r="AW60" s="35" cm="1">
        <f t="array" aca="1" ref="AW60" ca="1">IF(AW$9&gt;=$F60,$H60*OFFSET(AW$22,,1-$F60),)</f>
        <v>0</v>
      </c>
    </row>
    <row r="61" spans="6:49" outlineLevel="1" x14ac:dyDescent="0.2">
      <c r="F61" s="62">
        <f ca="1">OFFSET($I$9,,ROWS($E$33:$E61))</f>
        <v>29</v>
      </c>
      <c r="H61" s="64">
        <f ca="1">OFFSET($I$26,,ROWS($E$33:$E61))</f>
        <v>422.13012679687512</v>
      </c>
      <c r="J61" s="35" cm="1">
        <f t="array" aca="1" ref="J61" ca="1">IF(J$9&gt;=$F61,$H61*OFFSET(J$22,,1-$F61),)</f>
        <v>0</v>
      </c>
      <c r="K61" s="35" cm="1">
        <f t="array" aca="1" ref="K61" ca="1">IF(K$9&gt;=$F61,$H61*OFFSET(K$22,,1-$F61),)</f>
        <v>0</v>
      </c>
      <c r="L61" s="35" cm="1">
        <f t="array" aca="1" ref="L61" ca="1">IF(L$9&gt;=$F61,$H61*OFFSET(L$22,,1-$F61),)</f>
        <v>0</v>
      </c>
      <c r="M61" s="35" cm="1">
        <f t="array" aca="1" ref="M61" ca="1">IF(M$9&gt;=$F61,$H61*OFFSET(M$22,,1-$F61),)</f>
        <v>0</v>
      </c>
      <c r="N61" s="35" cm="1">
        <f t="array" aca="1" ref="N61" ca="1">IF(N$9&gt;=$F61,$H61*OFFSET(N$22,,1-$F61),)</f>
        <v>0</v>
      </c>
      <c r="O61" s="35" cm="1">
        <f t="array" aca="1" ref="O61" ca="1">IF(O$9&gt;=$F61,$H61*OFFSET(O$22,,1-$F61),)</f>
        <v>0</v>
      </c>
      <c r="P61" s="35" cm="1">
        <f t="array" aca="1" ref="P61" ca="1">IF(P$9&gt;=$F61,$H61*OFFSET(P$22,,1-$F61),)</f>
        <v>0</v>
      </c>
      <c r="Q61" s="35" cm="1">
        <f t="array" aca="1" ref="Q61" ca="1">IF(Q$9&gt;=$F61,$H61*OFFSET(Q$22,,1-$F61),)</f>
        <v>0</v>
      </c>
      <c r="R61" s="35" cm="1">
        <f t="array" aca="1" ref="R61" ca="1">IF(R$9&gt;=$F61,$H61*OFFSET(R$22,,1-$F61),)</f>
        <v>0</v>
      </c>
      <c r="S61" s="35" cm="1">
        <f t="array" aca="1" ref="S61" ca="1">IF(S$9&gt;=$F61,$H61*OFFSET(S$22,,1-$F61),)</f>
        <v>0</v>
      </c>
      <c r="T61" s="35" cm="1">
        <f t="array" aca="1" ref="T61" ca="1">IF(T$9&gt;=$F61,$H61*OFFSET(T$22,,1-$F61),)</f>
        <v>0</v>
      </c>
      <c r="U61" s="35" cm="1">
        <f t="array" aca="1" ref="U61" ca="1">IF(U$9&gt;=$F61,$H61*OFFSET(U$22,,1-$F61),)</f>
        <v>0</v>
      </c>
      <c r="V61" s="35" cm="1">
        <f t="array" aca="1" ref="V61" ca="1">IF(V$9&gt;=$F61,$H61*OFFSET(V$22,,1-$F61),)</f>
        <v>0</v>
      </c>
      <c r="W61" s="35" cm="1">
        <f t="array" aca="1" ref="W61" ca="1">IF(W$9&gt;=$F61,$H61*OFFSET(W$22,,1-$F61),)</f>
        <v>0</v>
      </c>
      <c r="X61" s="35" cm="1">
        <f t="array" aca="1" ref="X61" ca="1">IF(X$9&gt;=$F61,$H61*OFFSET(X$22,,1-$F61),)</f>
        <v>0</v>
      </c>
      <c r="Y61" s="35" cm="1">
        <f t="array" aca="1" ref="Y61" ca="1">IF(Y$9&gt;=$F61,$H61*OFFSET(Y$22,,1-$F61),)</f>
        <v>0</v>
      </c>
      <c r="Z61" s="35" cm="1">
        <f t="array" aca="1" ref="Z61" ca="1">IF(Z$9&gt;=$F61,$H61*OFFSET(Z$22,,1-$F61),)</f>
        <v>0</v>
      </c>
      <c r="AA61" s="35" cm="1">
        <f t="array" aca="1" ref="AA61" ca="1">IF(AA$9&gt;=$F61,$H61*OFFSET(AA$22,,1-$F61),)</f>
        <v>0</v>
      </c>
      <c r="AB61" s="35" cm="1">
        <f t="array" aca="1" ref="AB61" ca="1">IF(AB$9&gt;=$F61,$H61*OFFSET(AB$22,,1-$F61),)</f>
        <v>0</v>
      </c>
      <c r="AC61" s="35" cm="1">
        <f t="array" aca="1" ref="AC61" ca="1">IF(AC$9&gt;=$F61,$H61*OFFSET(AC$22,,1-$F61),)</f>
        <v>0</v>
      </c>
      <c r="AD61" s="35" cm="1">
        <f t="array" aca="1" ref="AD61" ca="1">IF(AD$9&gt;=$F61,$H61*OFFSET(AD$22,,1-$F61),)</f>
        <v>0</v>
      </c>
      <c r="AE61" s="35" cm="1">
        <f t="array" aca="1" ref="AE61" ca="1">IF(AE$9&gt;=$F61,$H61*OFFSET(AE$22,,1-$F61),)</f>
        <v>0</v>
      </c>
      <c r="AF61" s="35" cm="1">
        <f t="array" aca="1" ref="AF61" ca="1">IF(AF$9&gt;=$F61,$H61*OFFSET(AF$22,,1-$F61),)</f>
        <v>0</v>
      </c>
      <c r="AG61" s="35" cm="1">
        <f t="array" aca="1" ref="AG61" ca="1">IF(AG$9&gt;=$F61,$H61*OFFSET(AG$22,,1-$F61),)</f>
        <v>0</v>
      </c>
      <c r="AH61" s="35" cm="1">
        <f t="array" aca="1" ref="AH61" ca="1">IF(AH$9&gt;=$F61,$H61*OFFSET(AH$22,,1-$F61),)</f>
        <v>0</v>
      </c>
      <c r="AI61" s="35" cm="1">
        <f t="array" aca="1" ref="AI61" ca="1">IF(AI$9&gt;=$F61,$H61*OFFSET(AI$22,,1-$F61),)</f>
        <v>0</v>
      </c>
      <c r="AJ61" s="35" cm="1">
        <f t="array" aca="1" ref="AJ61" ca="1">IF(AJ$9&gt;=$F61,$H61*OFFSET(AJ$22,,1-$F61),)</f>
        <v>0</v>
      </c>
      <c r="AK61" s="35" cm="1">
        <f t="array" aca="1" ref="AK61" ca="1">IF(AK$9&gt;=$F61,$H61*OFFSET(AK$22,,1-$F61),)</f>
        <v>0</v>
      </c>
      <c r="AL61" s="35" cm="1">
        <f t="array" aca="1" ref="AL61" ca="1">IF(AL$9&gt;=$F61,$H61*OFFSET(AL$22,,1-$F61),)</f>
        <v>16.885205071875006</v>
      </c>
      <c r="AM61" s="35" cm="1">
        <f t="array" aca="1" ref="AM61" ca="1">IF(AM$9&gt;=$F61,$H61*OFFSET(AM$22,,1-$F61),)</f>
        <v>16.885205071875006</v>
      </c>
      <c r="AN61" s="35" cm="1">
        <f t="array" aca="1" ref="AN61" ca="1">IF(AN$9&gt;=$F61,$H61*OFFSET(AN$22,,1-$F61),)</f>
        <v>16.885205071875006</v>
      </c>
      <c r="AO61" s="35" cm="1">
        <f t="array" aca="1" ref="AO61" ca="1">IF(AO$9&gt;=$F61,$H61*OFFSET(AO$22,,1-$F61),)</f>
        <v>16.885205071875006</v>
      </c>
      <c r="AP61" s="35" cm="1">
        <f t="array" aca="1" ref="AP61" ca="1">IF(AP$9&gt;=$F61,$H61*OFFSET(AP$22,,1-$F61),)</f>
        <v>16.885205071875006</v>
      </c>
      <c r="AQ61" s="35" cm="1">
        <f t="array" aca="1" ref="AQ61" ca="1">IF(AQ$9&gt;=$F61,$H61*OFFSET(AQ$22,,1-$F61),)</f>
        <v>16.885205071875006</v>
      </c>
      <c r="AR61" s="35" cm="1">
        <f t="array" aca="1" ref="AR61" ca="1">IF(AR$9&gt;=$F61,$H61*OFFSET(AR$22,,1-$F61),)</f>
        <v>16.885205071875006</v>
      </c>
      <c r="AS61" s="35" cm="1">
        <f t="array" aca="1" ref="AS61" ca="1">IF(AS$9&gt;=$F61,$H61*OFFSET(AS$22,,1-$F61),)</f>
        <v>16.885205071875006</v>
      </c>
      <c r="AT61" s="35" cm="1">
        <f t="array" aca="1" ref="AT61" ca="1">IF(AT$9&gt;=$F61,$H61*OFFSET(AT$22,,1-$F61),)</f>
        <v>16.885205071875006</v>
      </c>
      <c r="AU61" s="35" cm="1">
        <f t="array" aca="1" ref="AU61" ca="1">IF(AU$9&gt;=$F61,$H61*OFFSET(AU$22,,1-$F61),)</f>
        <v>16.885205071875006</v>
      </c>
      <c r="AV61" s="35" cm="1">
        <f t="array" aca="1" ref="AV61" ca="1">IF(AV$9&gt;=$F61,$H61*OFFSET(AV$22,,1-$F61),)</f>
        <v>16.885205071875006</v>
      </c>
      <c r="AW61" s="35" cm="1">
        <f t="array" aca="1" ref="AW61" ca="1">IF(AW$9&gt;=$F61,$H61*OFFSET(AW$22,,1-$F61),)</f>
        <v>236.39287100625009</v>
      </c>
    </row>
    <row r="62" spans="6:49" outlineLevel="1" x14ac:dyDescent="0.2">
      <c r="F62" s="62">
        <f ca="1">OFFSET($I$9,,ROWS($E$33:$E62))</f>
        <v>30</v>
      </c>
      <c r="H62" s="64">
        <f ca="1">OFFSET($I$26,,ROWS($E$33:$E62))</f>
        <v>140.71004226562505</v>
      </c>
      <c r="J62" s="35" cm="1">
        <f t="array" aca="1" ref="J62" ca="1">IF(J$9&gt;=$F62,$H62*OFFSET(J$22,,1-$F62),)</f>
        <v>0</v>
      </c>
      <c r="K62" s="35" cm="1">
        <f t="array" aca="1" ref="K62" ca="1">IF(K$9&gt;=$F62,$H62*OFFSET(K$22,,1-$F62),)</f>
        <v>0</v>
      </c>
      <c r="L62" s="35" cm="1">
        <f t="array" aca="1" ref="L62" ca="1">IF(L$9&gt;=$F62,$H62*OFFSET(L$22,,1-$F62),)</f>
        <v>0</v>
      </c>
      <c r="M62" s="35" cm="1">
        <f t="array" aca="1" ref="M62" ca="1">IF(M$9&gt;=$F62,$H62*OFFSET(M$22,,1-$F62),)</f>
        <v>0</v>
      </c>
      <c r="N62" s="35" cm="1">
        <f t="array" aca="1" ref="N62" ca="1">IF(N$9&gt;=$F62,$H62*OFFSET(N$22,,1-$F62),)</f>
        <v>0</v>
      </c>
      <c r="O62" s="35" cm="1">
        <f t="array" aca="1" ref="O62" ca="1">IF(O$9&gt;=$F62,$H62*OFFSET(O$22,,1-$F62),)</f>
        <v>0</v>
      </c>
      <c r="P62" s="35" cm="1">
        <f t="array" aca="1" ref="P62" ca="1">IF(P$9&gt;=$F62,$H62*OFFSET(P$22,,1-$F62),)</f>
        <v>0</v>
      </c>
      <c r="Q62" s="35" cm="1">
        <f t="array" aca="1" ref="Q62" ca="1">IF(Q$9&gt;=$F62,$H62*OFFSET(Q$22,,1-$F62),)</f>
        <v>0</v>
      </c>
      <c r="R62" s="35" cm="1">
        <f t="array" aca="1" ref="R62" ca="1">IF(R$9&gt;=$F62,$H62*OFFSET(R$22,,1-$F62),)</f>
        <v>0</v>
      </c>
      <c r="S62" s="35" cm="1">
        <f t="array" aca="1" ref="S62" ca="1">IF(S$9&gt;=$F62,$H62*OFFSET(S$22,,1-$F62),)</f>
        <v>0</v>
      </c>
      <c r="T62" s="35" cm="1">
        <f t="array" aca="1" ref="T62" ca="1">IF(T$9&gt;=$F62,$H62*OFFSET(T$22,,1-$F62),)</f>
        <v>0</v>
      </c>
      <c r="U62" s="35" cm="1">
        <f t="array" aca="1" ref="U62" ca="1">IF(U$9&gt;=$F62,$H62*OFFSET(U$22,,1-$F62),)</f>
        <v>0</v>
      </c>
      <c r="V62" s="35" cm="1">
        <f t="array" aca="1" ref="V62" ca="1">IF(V$9&gt;=$F62,$H62*OFFSET(V$22,,1-$F62),)</f>
        <v>0</v>
      </c>
      <c r="W62" s="35" cm="1">
        <f t="array" aca="1" ref="W62" ca="1">IF(W$9&gt;=$F62,$H62*OFFSET(W$22,,1-$F62),)</f>
        <v>0</v>
      </c>
      <c r="X62" s="35" cm="1">
        <f t="array" aca="1" ref="X62" ca="1">IF(X$9&gt;=$F62,$H62*OFFSET(X$22,,1-$F62),)</f>
        <v>0</v>
      </c>
      <c r="Y62" s="35" cm="1">
        <f t="array" aca="1" ref="Y62" ca="1">IF(Y$9&gt;=$F62,$H62*OFFSET(Y$22,,1-$F62),)</f>
        <v>0</v>
      </c>
      <c r="Z62" s="35" cm="1">
        <f t="array" aca="1" ref="Z62" ca="1">IF(Z$9&gt;=$F62,$H62*OFFSET(Z$22,,1-$F62),)</f>
        <v>0</v>
      </c>
      <c r="AA62" s="35" cm="1">
        <f t="array" aca="1" ref="AA62" ca="1">IF(AA$9&gt;=$F62,$H62*OFFSET(AA$22,,1-$F62),)</f>
        <v>0</v>
      </c>
      <c r="AB62" s="35" cm="1">
        <f t="array" aca="1" ref="AB62" ca="1">IF(AB$9&gt;=$F62,$H62*OFFSET(AB$22,,1-$F62),)</f>
        <v>0</v>
      </c>
      <c r="AC62" s="35" cm="1">
        <f t="array" aca="1" ref="AC62" ca="1">IF(AC$9&gt;=$F62,$H62*OFFSET(AC$22,,1-$F62),)</f>
        <v>0</v>
      </c>
      <c r="AD62" s="35" cm="1">
        <f t="array" aca="1" ref="AD62" ca="1">IF(AD$9&gt;=$F62,$H62*OFFSET(AD$22,,1-$F62),)</f>
        <v>0</v>
      </c>
      <c r="AE62" s="35" cm="1">
        <f t="array" aca="1" ref="AE62" ca="1">IF(AE$9&gt;=$F62,$H62*OFFSET(AE$22,,1-$F62),)</f>
        <v>0</v>
      </c>
      <c r="AF62" s="35" cm="1">
        <f t="array" aca="1" ref="AF62" ca="1">IF(AF$9&gt;=$F62,$H62*OFFSET(AF$22,,1-$F62),)</f>
        <v>0</v>
      </c>
      <c r="AG62" s="35" cm="1">
        <f t="array" aca="1" ref="AG62" ca="1">IF(AG$9&gt;=$F62,$H62*OFFSET(AG$22,,1-$F62),)</f>
        <v>0</v>
      </c>
      <c r="AH62" s="35" cm="1">
        <f t="array" aca="1" ref="AH62" ca="1">IF(AH$9&gt;=$F62,$H62*OFFSET(AH$22,,1-$F62),)</f>
        <v>0</v>
      </c>
      <c r="AI62" s="35" cm="1">
        <f t="array" aca="1" ref="AI62" ca="1">IF(AI$9&gt;=$F62,$H62*OFFSET(AI$22,,1-$F62),)</f>
        <v>0</v>
      </c>
      <c r="AJ62" s="35" cm="1">
        <f t="array" aca="1" ref="AJ62" ca="1">IF(AJ$9&gt;=$F62,$H62*OFFSET(AJ$22,,1-$F62),)</f>
        <v>0</v>
      </c>
      <c r="AK62" s="35" cm="1">
        <f t="array" aca="1" ref="AK62" ca="1">IF(AK$9&gt;=$F62,$H62*OFFSET(AK$22,,1-$F62),)</f>
        <v>0</v>
      </c>
      <c r="AL62" s="35" cm="1">
        <f t="array" aca="1" ref="AL62" ca="1">IF(AL$9&gt;=$F62,$H62*OFFSET(AL$22,,1-$F62),)</f>
        <v>0</v>
      </c>
      <c r="AM62" s="35" cm="1">
        <f t="array" aca="1" ref="AM62" ca="1">IF(AM$9&gt;=$F62,$H62*OFFSET(AM$22,,1-$F62),)</f>
        <v>5.6284016906250018</v>
      </c>
      <c r="AN62" s="35" cm="1">
        <f t="array" aca="1" ref="AN62" ca="1">IF(AN$9&gt;=$F62,$H62*OFFSET(AN$22,,1-$F62),)</f>
        <v>5.6284016906250018</v>
      </c>
      <c r="AO62" s="35" cm="1">
        <f t="array" aca="1" ref="AO62" ca="1">IF(AO$9&gt;=$F62,$H62*OFFSET(AO$22,,1-$F62),)</f>
        <v>5.6284016906250018</v>
      </c>
      <c r="AP62" s="35" cm="1">
        <f t="array" aca="1" ref="AP62" ca="1">IF(AP$9&gt;=$F62,$H62*OFFSET(AP$22,,1-$F62),)</f>
        <v>5.6284016906250018</v>
      </c>
      <c r="AQ62" s="35" cm="1">
        <f t="array" aca="1" ref="AQ62" ca="1">IF(AQ$9&gt;=$F62,$H62*OFFSET(AQ$22,,1-$F62),)</f>
        <v>5.6284016906250018</v>
      </c>
      <c r="AR62" s="35" cm="1">
        <f t="array" aca="1" ref="AR62" ca="1">IF(AR$9&gt;=$F62,$H62*OFFSET(AR$22,,1-$F62),)</f>
        <v>5.6284016906250018</v>
      </c>
      <c r="AS62" s="35" cm="1">
        <f t="array" aca="1" ref="AS62" ca="1">IF(AS$9&gt;=$F62,$H62*OFFSET(AS$22,,1-$F62),)</f>
        <v>5.6284016906250018</v>
      </c>
      <c r="AT62" s="35" cm="1">
        <f t="array" aca="1" ref="AT62" ca="1">IF(AT$9&gt;=$F62,$H62*OFFSET(AT$22,,1-$F62),)</f>
        <v>5.6284016906250018</v>
      </c>
      <c r="AU62" s="35" cm="1">
        <f t="array" aca="1" ref="AU62" ca="1">IF(AU$9&gt;=$F62,$H62*OFFSET(AU$22,,1-$F62),)</f>
        <v>5.6284016906250018</v>
      </c>
      <c r="AV62" s="35" cm="1">
        <f t="array" aca="1" ref="AV62" ca="1">IF(AV$9&gt;=$F62,$H62*OFFSET(AV$22,,1-$F62),)</f>
        <v>5.6284016906250018</v>
      </c>
      <c r="AW62" s="35" cm="1">
        <f t="array" aca="1" ref="AW62" ca="1">IF(AW$9&gt;=$F62,$H62*OFFSET(AW$22,,1-$F62),)</f>
        <v>5.6284016906250018</v>
      </c>
    </row>
    <row r="63" spans="6:49" outlineLevel="1" x14ac:dyDescent="0.2">
      <c r="F63" s="62">
        <f ca="1">OFFSET($I$9,,ROWS($E$33:$E63))</f>
        <v>31</v>
      </c>
      <c r="H63" s="64">
        <f ca="1">OFFSET($I$26,,ROWS($E$33:$E63))</f>
        <v>281.4200845312501</v>
      </c>
      <c r="J63" s="35" cm="1">
        <f t="array" aca="1" ref="J63" ca="1">IF(J$9&gt;=$F63,$H63*OFFSET(J$22,,1-$F63),)</f>
        <v>0</v>
      </c>
      <c r="K63" s="35" cm="1">
        <f t="array" aca="1" ref="K63" ca="1">IF(K$9&gt;=$F63,$H63*OFFSET(K$22,,1-$F63),)</f>
        <v>0</v>
      </c>
      <c r="L63" s="35" cm="1">
        <f t="array" aca="1" ref="L63" ca="1">IF(L$9&gt;=$F63,$H63*OFFSET(L$22,,1-$F63),)</f>
        <v>0</v>
      </c>
      <c r="M63" s="35" cm="1">
        <f t="array" aca="1" ref="M63" ca="1">IF(M$9&gt;=$F63,$H63*OFFSET(M$22,,1-$F63),)</f>
        <v>0</v>
      </c>
      <c r="N63" s="35" cm="1">
        <f t="array" aca="1" ref="N63" ca="1">IF(N$9&gt;=$F63,$H63*OFFSET(N$22,,1-$F63),)</f>
        <v>0</v>
      </c>
      <c r="O63" s="35" cm="1">
        <f t="array" aca="1" ref="O63" ca="1">IF(O$9&gt;=$F63,$H63*OFFSET(O$22,,1-$F63),)</f>
        <v>0</v>
      </c>
      <c r="P63" s="35" cm="1">
        <f t="array" aca="1" ref="P63" ca="1">IF(P$9&gt;=$F63,$H63*OFFSET(P$22,,1-$F63),)</f>
        <v>0</v>
      </c>
      <c r="Q63" s="35" cm="1">
        <f t="array" aca="1" ref="Q63" ca="1">IF(Q$9&gt;=$F63,$H63*OFFSET(Q$22,,1-$F63),)</f>
        <v>0</v>
      </c>
      <c r="R63" s="35" cm="1">
        <f t="array" aca="1" ref="R63" ca="1">IF(R$9&gt;=$F63,$H63*OFFSET(R$22,,1-$F63),)</f>
        <v>0</v>
      </c>
      <c r="S63" s="35" cm="1">
        <f t="array" aca="1" ref="S63" ca="1">IF(S$9&gt;=$F63,$H63*OFFSET(S$22,,1-$F63),)</f>
        <v>0</v>
      </c>
      <c r="T63" s="35" cm="1">
        <f t="array" aca="1" ref="T63" ca="1">IF(T$9&gt;=$F63,$H63*OFFSET(T$22,,1-$F63),)</f>
        <v>0</v>
      </c>
      <c r="U63" s="35" cm="1">
        <f t="array" aca="1" ref="U63" ca="1">IF(U$9&gt;=$F63,$H63*OFFSET(U$22,,1-$F63),)</f>
        <v>0</v>
      </c>
      <c r="V63" s="35" cm="1">
        <f t="array" aca="1" ref="V63" ca="1">IF(V$9&gt;=$F63,$H63*OFFSET(V$22,,1-$F63),)</f>
        <v>0</v>
      </c>
      <c r="W63" s="35" cm="1">
        <f t="array" aca="1" ref="W63" ca="1">IF(W$9&gt;=$F63,$H63*OFFSET(W$22,,1-$F63),)</f>
        <v>0</v>
      </c>
      <c r="X63" s="35" cm="1">
        <f t="array" aca="1" ref="X63" ca="1">IF(X$9&gt;=$F63,$H63*OFFSET(X$22,,1-$F63),)</f>
        <v>0</v>
      </c>
      <c r="Y63" s="35" cm="1">
        <f t="array" aca="1" ref="Y63" ca="1">IF(Y$9&gt;=$F63,$H63*OFFSET(Y$22,,1-$F63),)</f>
        <v>0</v>
      </c>
      <c r="Z63" s="35" cm="1">
        <f t="array" aca="1" ref="Z63" ca="1">IF(Z$9&gt;=$F63,$H63*OFFSET(Z$22,,1-$F63),)</f>
        <v>0</v>
      </c>
      <c r="AA63" s="35" cm="1">
        <f t="array" aca="1" ref="AA63" ca="1">IF(AA$9&gt;=$F63,$H63*OFFSET(AA$22,,1-$F63),)</f>
        <v>0</v>
      </c>
      <c r="AB63" s="35" cm="1">
        <f t="array" aca="1" ref="AB63" ca="1">IF(AB$9&gt;=$F63,$H63*OFFSET(AB$22,,1-$F63),)</f>
        <v>0</v>
      </c>
      <c r="AC63" s="35" cm="1">
        <f t="array" aca="1" ref="AC63" ca="1">IF(AC$9&gt;=$F63,$H63*OFFSET(AC$22,,1-$F63),)</f>
        <v>0</v>
      </c>
      <c r="AD63" s="35" cm="1">
        <f t="array" aca="1" ref="AD63" ca="1">IF(AD$9&gt;=$F63,$H63*OFFSET(AD$22,,1-$F63),)</f>
        <v>0</v>
      </c>
      <c r="AE63" s="35" cm="1">
        <f t="array" aca="1" ref="AE63" ca="1">IF(AE$9&gt;=$F63,$H63*OFFSET(AE$22,,1-$F63),)</f>
        <v>0</v>
      </c>
      <c r="AF63" s="35" cm="1">
        <f t="array" aca="1" ref="AF63" ca="1">IF(AF$9&gt;=$F63,$H63*OFFSET(AF$22,,1-$F63),)</f>
        <v>0</v>
      </c>
      <c r="AG63" s="35" cm="1">
        <f t="array" aca="1" ref="AG63" ca="1">IF(AG$9&gt;=$F63,$H63*OFFSET(AG$22,,1-$F63),)</f>
        <v>0</v>
      </c>
      <c r="AH63" s="35" cm="1">
        <f t="array" aca="1" ref="AH63" ca="1">IF(AH$9&gt;=$F63,$H63*OFFSET(AH$22,,1-$F63),)</f>
        <v>0</v>
      </c>
      <c r="AI63" s="35" cm="1">
        <f t="array" aca="1" ref="AI63" ca="1">IF(AI$9&gt;=$F63,$H63*OFFSET(AI$22,,1-$F63),)</f>
        <v>0</v>
      </c>
      <c r="AJ63" s="35" cm="1">
        <f t="array" aca="1" ref="AJ63" ca="1">IF(AJ$9&gt;=$F63,$H63*OFFSET(AJ$22,,1-$F63),)</f>
        <v>0</v>
      </c>
      <c r="AK63" s="35" cm="1">
        <f t="array" aca="1" ref="AK63" ca="1">IF(AK$9&gt;=$F63,$H63*OFFSET(AK$22,,1-$F63),)</f>
        <v>0</v>
      </c>
      <c r="AL63" s="35" cm="1">
        <f t="array" aca="1" ref="AL63" ca="1">IF(AL$9&gt;=$F63,$H63*OFFSET(AL$22,,1-$F63),)</f>
        <v>0</v>
      </c>
      <c r="AM63" s="35" cm="1">
        <f t="array" aca="1" ref="AM63" ca="1">IF(AM$9&gt;=$F63,$H63*OFFSET(AM$22,,1-$F63),)</f>
        <v>0</v>
      </c>
      <c r="AN63" s="35" cm="1">
        <f t="array" aca="1" ref="AN63" ca="1">IF(AN$9&gt;=$F63,$H63*OFFSET(AN$22,,1-$F63),)</f>
        <v>11.256803381250004</v>
      </c>
      <c r="AO63" s="35" cm="1">
        <f t="array" aca="1" ref="AO63" ca="1">IF(AO$9&gt;=$F63,$H63*OFFSET(AO$22,,1-$F63),)</f>
        <v>11.256803381250004</v>
      </c>
      <c r="AP63" s="35" cm="1">
        <f t="array" aca="1" ref="AP63" ca="1">IF(AP$9&gt;=$F63,$H63*OFFSET(AP$22,,1-$F63),)</f>
        <v>11.256803381250004</v>
      </c>
      <c r="AQ63" s="35" cm="1">
        <f t="array" aca="1" ref="AQ63" ca="1">IF(AQ$9&gt;=$F63,$H63*OFFSET(AQ$22,,1-$F63),)</f>
        <v>11.256803381250004</v>
      </c>
      <c r="AR63" s="35" cm="1">
        <f t="array" aca="1" ref="AR63" ca="1">IF(AR$9&gt;=$F63,$H63*OFFSET(AR$22,,1-$F63),)</f>
        <v>11.256803381250004</v>
      </c>
      <c r="AS63" s="35" cm="1">
        <f t="array" aca="1" ref="AS63" ca="1">IF(AS$9&gt;=$F63,$H63*OFFSET(AS$22,,1-$F63),)</f>
        <v>11.256803381250004</v>
      </c>
      <c r="AT63" s="35" cm="1">
        <f t="array" aca="1" ref="AT63" ca="1">IF(AT$9&gt;=$F63,$H63*OFFSET(AT$22,,1-$F63),)</f>
        <v>11.256803381250004</v>
      </c>
      <c r="AU63" s="35" cm="1">
        <f t="array" aca="1" ref="AU63" ca="1">IF(AU$9&gt;=$F63,$H63*OFFSET(AU$22,,1-$F63),)</f>
        <v>11.256803381250004</v>
      </c>
      <c r="AV63" s="35" cm="1">
        <f t="array" aca="1" ref="AV63" ca="1">IF(AV$9&gt;=$F63,$H63*OFFSET(AV$22,,1-$F63),)</f>
        <v>11.256803381250004</v>
      </c>
      <c r="AW63" s="35" cm="1">
        <f t="array" aca="1" ref="AW63" ca="1">IF(AW$9&gt;=$F63,$H63*OFFSET(AW$22,,1-$F63),)</f>
        <v>11.256803381250004</v>
      </c>
    </row>
    <row r="64" spans="6:49" outlineLevel="1" x14ac:dyDescent="0.2">
      <c r="F64" s="62">
        <f ca="1">OFFSET($I$9,,ROWS($E$33:$E64))</f>
        <v>32</v>
      </c>
      <c r="H64" s="64">
        <f ca="1">OFFSET($I$26,,ROWS($E$33:$E64))</f>
        <v>562.84016906250008</v>
      </c>
      <c r="J64" s="35" cm="1">
        <f t="array" aca="1" ref="J64" ca="1">IF(J$9&gt;=$F64,$H64*OFFSET(J$22,,1-$F64),)</f>
        <v>0</v>
      </c>
      <c r="K64" s="35" cm="1">
        <f t="array" aca="1" ref="K64" ca="1">IF(K$9&gt;=$F64,$H64*OFFSET(K$22,,1-$F64),)</f>
        <v>0</v>
      </c>
      <c r="L64" s="35" cm="1">
        <f t="array" aca="1" ref="L64" ca="1">IF(L$9&gt;=$F64,$H64*OFFSET(L$22,,1-$F64),)</f>
        <v>0</v>
      </c>
      <c r="M64" s="35" cm="1">
        <f t="array" aca="1" ref="M64" ca="1">IF(M$9&gt;=$F64,$H64*OFFSET(M$22,,1-$F64),)</f>
        <v>0</v>
      </c>
      <c r="N64" s="35" cm="1">
        <f t="array" aca="1" ref="N64" ca="1">IF(N$9&gt;=$F64,$H64*OFFSET(N$22,,1-$F64),)</f>
        <v>0</v>
      </c>
      <c r="O64" s="35" cm="1">
        <f t="array" aca="1" ref="O64" ca="1">IF(O$9&gt;=$F64,$H64*OFFSET(O$22,,1-$F64),)</f>
        <v>0</v>
      </c>
      <c r="P64" s="35" cm="1">
        <f t="array" aca="1" ref="P64" ca="1">IF(P$9&gt;=$F64,$H64*OFFSET(P$22,,1-$F64),)</f>
        <v>0</v>
      </c>
      <c r="Q64" s="35" cm="1">
        <f t="array" aca="1" ref="Q64" ca="1">IF(Q$9&gt;=$F64,$H64*OFFSET(Q$22,,1-$F64),)</f>
        <v>0</v>
      </c>
      <c r="R64" s="35" cm="1">
        <f t="array" aca="1" ref="R64" ca="1">IF(R$9&gt;=$F64,$H64*OFFSET(R$22,,1-$F64),)</f>
        <v>0</v>
      </c>
      <c r="S64" s="35" cm="1">
        <f t="array" aca="1" ref="S64" ca="1">IF(S$9&gt;=$F64,$H64*OFFSET(S$22,,1-$F64),)</f>
        <v>0</v>
      </c>
      <c r="T64" s="35" cm="1">
        <f t="array" aca="1" ref="T64" ca="1">IF(T$9&gt;=$F64,$H64*OFFSET(T$22,,1-$F64),)</f>
        <v>0</v>
      </c>
      <c r="U64" s="35" cm="1">
        <f t="array" aca="1" ref="U64" ca="1">IF(U$9&gt;=$F64,$H64*OFFSET(U$22,,1-$F64),)</f>
        <v>0</v>
      </c>
      <c r="V64" s="35" cm="1">
        <f t="array" aca="1" ref="V64" ca="1">IF(V$9&gt;=$F64,$H64*OFFSET(V$22,,1-$F64),)</f>
        <v>0</v>
      </c>
      <c r="W64" s="35" cm="1">
        <f t="array" aca="1" ref="W64" ca="1">IF(W$9&gt;=$F64,$H64*OFFSET(W$22,,1-$F64),)</f>
        <v>0</v>
      </c>
      <c r="X64" s="35" cm="1">
        <f t="array" aca="1" ref="X64" ca="1">IF(X$9&gt;=$F64,$H64*OFFSET(X$22,,1-$F64),)</f>
        <v>0</v>
      </c>
      <c r="Y64" s="35" cm="1">
        <f t="array" aca="1" ref="Y64" ca="1">IF(Y$9&gt;=$F64,$H64*OFFSET(Y$22,,1-$F64),)</f>
        <v>0</v>
      </c>
      <c r="Z64" s="35" cm="1">
        <f t="array" aca="1" ref="Z64" ca="1">IF(Z$9&gt;=$F64,$H64*OFFSET(Z$22,,1-$F64),)</f>
        <v>0</v>
      </c>
      <c r="AA64" s="35" cm="1">
        <f t="array" aca="1" ref="AA64" ca="1">IF(AA$9&gt;=$F64,$H64*OFFSET(AA$22,,1-$F64),)</f>
        <v>0</v>
      </c>
      <c r="AB64" s="35" cm="1">
        <f t="array" aca="1" ref="AB64" ca="1">IF(AB$9&gt;=$F64,$H64*OFFSET(AB$22,,1-$F64),)</f>
        <v>0</v>
      </c>
      <c r="AC64" s="35" cm="1">
        <f t="array" aca="1" ref="AC64" ca="1">IF(AC$9&gt;=$F64,$H64*OFFSET(AC$22,,1-$F64),)</f>
        <v>0</v>
      </c>
      <c r="AD64" s="35" cm="1">
        <f t="array" aca="1" ref="AD64" ca="1">IF(AD$9&gt;=$F64,$H64*OFFSET(AD$22,,1-$F64),)</f>
        <v>0</v>
      </c>
      <c r="AE64" s="35" cm="1">
        <f t="array" aca="1" ref="AE64" ca="1">IF(AE$9&gt;=$F64,$H64*OFFSET(AE$22,,1-$F64),)</f>
        <v>0</v>
      </c>
      <c r="AF64" s="35" cm="1">
        <f t="array" aca="1" ref="AF64" ca="1">IF(AF$9&gt;=$F64,$H64*OFFSET(AF$22,,1-$F64),)</f>
        <v>0</v>
      </c>
      <c r="AG64" s="35" cm="1">
        <f t="array" aca="1" ref="AG64" ca="1">IF(AG$9&gt;=$F64,$H64*OFFSET(AG$22,,1-$F64),)</f>
        <v>0</v>
      </c>
      <c r="AH64" s="35" cm="1">
        <f t="array" aca="1" ref="AH64" ca="1">IF(AH$9&gt;=$F64,$H64*OFFSET(AH$22,,1-$F64),)</f>
        <v>0</v>
      </c>
      <c r="AI64" s="35" cm="1">
        <f t="array" aca="1" ref="AI64" ca="1">IF(AI$9&gt;=$F64,$H64*OFFSET(AI$22,,1-$F64),)</f>
        <v>0</v>
      </c>
      <c r="AJ64" s="35" cm="1">
        <f t="array" aca="1" ref="AJ64" ca="1">IF(AJ$9&gt;=$F64,$H64*OFFSET(AJ$22,,1-$F64),)</f>
        <v>0</v>
      </c>
      <c r="AK64" s="35" cm="1">
        <f t="array" aca="1" ref="AK64" ca="1">IF(AK$9&gt;=$F64,$H64*OFFSET(AK$22,,1-$F64),)</f>
        <v>0</v>
      </c>
      <c r="AL64" s="35" cm="1">
        <f t="array" aca="1" ref="AL64" ca="1">IF(AL$9&gt;=$F64,$H64*OFFSET(AL$22,,1-$F64),)</f>
        <v>0</v>
      </c>
      <c r="AM64" s="35" cm="1">
        <f t="array" aca="1" ref="AM64" ca="1">IF(AM$9&gt;=$F64,$H64*OFFSET(AM$22,,1-$F64),)</f>
        <v>0</v>
      </c>
      <c r="AN64" s="35" cm="1">
        <f t="array" aca="1" ref="AN64" ca="1">IF(AN$9&gt;=$F64,$H64*OFFSET(AN$22,,1-$F64),)</f>
        <v>0</v>
      </c>
      <c r="AO64" s="35" cm="1">
        <f t="array" aca="1" ref="AO64" ca="1">IF(AO$9&gt;=$F64,$H64*OFFSET(AO$22,,1-$F64),)</f>
        <v>22.513606762500004</v>
      </c>
      <c r="AP64" s="35" cm="1">
        <f t="array" aca="1" ref="AP64" ca="1">IF(AP$9&gt;=$F64,$H64*OFFSET(AP$22,,1-$F64),)</f>
        <v>22.513606762500004</v>
      </c>
      <c r="AQ64" s="35" cm="1">
        <f t="array" aca="1" ref="AQ64" ca="1">IF(AQ$9&gt;=$F64,$H64*OFFSET(AQ$22,,1-$F64),)</f>
        <v>22.513606762500004</v>
      </c>
      <c r="AR64" s="35" cm="1">
        <f t="array" aca="1" ref="AR64" ca="1">IF(AR$9&gt;=$F64,$H64*OFFSET(AR$22,,1-$F64),)</f>
        <v>22.513606762500004</v>
      </c>
      <c r="AS64" s="35" cm="1">
        <f t="array" aca="1" ref="AS64" ca="1">IF(AS$9&gt;=$F64,$H64*OFFSET(AS$22,,1-$F64),)</f>
        <v>22.513606762500004</v>
      </c>
      <c r="AT64" s="35" cm="1">
        <f t="array" aca="1" ref="AT64" ca="1">IF(AT$9&gt;=$F64,$H64*OFFSET(AT$22,,1-$F64),)</f>
        <v>22.513606762500004</v>
      </c>
      <c r="AU64" s="35" cm="1">
        <f t="array" aca="1" ref="AU64" ca="1">IF(AU$9&gt;=$F64,$H64*OFFSET(AU$22,,1-$F64),)</f>
        <v>22.513606762500004</v>
      </c>
      <c r="AV64" s="35" cm="1">
        <f t="array" aca="1" ref="AV64" ca="1">IF(AV$9&gt;=$F64,$H64*OFFSET(AV$22,,1-$F64),)</f>
        <v>22.513606762500004</v>
      </c>
      <c r="AW64" s="35" cm="1">
        <f t="array" aca="1" ref="AW64" ca="1">IF(AW$9&gt;=$F64,$H64*OFFSET(AW$22,,1-$F64),)</f>
        <v>22.513606762500004</v>
      </c>
    </row>
    <row r="65" spans="4:49" outlineLevel="1" x14ac:dyDescent="0.2">
      <c r="F65" s="62">
        <f ca="1">OFFSET($I$9,,ROWS($E$33:$E65))</f>
        <v>33</v>
      </c>
      <c r="H65" s="64">
        <f ca="1">OFFSET($I$26,,ROWS($E$33:$E65))</f>
        <v>443.23663313671886</v>
      </c>
      <c r="J65" s="35" cm="1">
        <f t="array" aca="1" ref="J65" ca="1">IF(J$9&gt;=$F65,$H65*OFFSET(J$22,,1-$F65),)</f>
        <v>0</v>
      </c>
      <c r="K65" s="35" cm="1">
        <f t="array" aca="1" ref="K65" ca="1">IF(K$9&gt;=$F65,$H65*OFFSET(K$22,,1-$F65),)</f>
        <v>0</v>
      </c>
      <c r="L65" s="35" cm="1">
        <f t="array" aca="1" ref="L65" ca="1">IF(L$9&gt;=$F65,$H65*OFFSET(L$22,,1-$F65),)</f>
        <v>0</v>
      </c>
      <c r="M65" s="35" cm="1">
        <f t="array" aca="1" ref="M65" ca="1">IF(M$9&gt;=$F65,$H65*OFFSET(M$22,,1-$F65),)</f>
        <v>0</v>
      </c>
      <c r="N65" s="35" cm="1">
        <f t="array" aca="1" ref="N65" ca="1">IF(N$9&gt;=$F65,$H65*OFFSET(N$22,,1-$F65),)</f>
        <v>0</v>
      </c>
      <c r="O65" s="35" cm="1">
        <f t="array" aca="1" ref="O65" ca="1">IF(O$9&gt;=$F65,$H65*OFFSET(O$22,,1-$F65),)</f>
        <v>0</v>
      </c>
      <c r="P65" s="35" cm="1">
        <f t="array" aca="1" ref="P65" ca="1">IF(P$9&gt;=$F65,$H65*OFFSET(P$22,,1-$F65),)</f>
        <v>0</v>
      </c>
      <c r="Q65" s="35" cm="1">
        <f t="array" aca="1" ref="Q65" ca="1">IF(Q$9&gt;=$F65,$H65*OFFSET(Q$22,,1-$F65),)</f>
        <v>0</v>
      </c>
      <c r="R65" s="35" cm="1">
        <f t="array" aca="1" ref="R65" ca="1">IF(R$9&gt;=$F65,$H65*OFFSET(R$22,,1-$F65),)</f>
        <v>0</v>
      </c>
      <c r="S65" s="35" cm="1">
        <f t="array" aca="1" ref="S65" ca="1">IF(S$9&gt;=$F65,$H65*OFFSET(S$22,,1-$F65),)</f>
        <v>0</v>
      </c>
      <c r="T65" s="35" cm="1">
        <f t="array" aca="1" ref="T65" ca="1">IF(T$9&gt;=$F65,$H65*OFFSET(T$22,,1-$F65),)</f>
        <v>0</v>
      </c>
      <c r="U65" s="35" cm="1">
        <f t="array" aca="1" ref="U65" ca="1">IF(U$9&gt;=$F65,$H65*OFFSET(U$22,,1-$F65),)</f>
        <v>0</v>
      </c>
      <c r="V65" s="35" cm="1">
        <f t="array" aca="1" ref="V65" ca="1">IF(V$9&gt;=$F65,$H65*OFFSET(V$22,,1-$F65),)</f>
        <v>0</v>
      </c>
      <c r="W65" s="35" cm="1">
        <f t="array" aca="1" ref="W65" ca="1">IF(W$9&gt;=$F65,$H65*OFFSET(W$22,,1-$F65),)</f>
        <v>0</v>
      </c>
      <c r="X65" s="35" cm="1">
        <f t="array" aca="1" ref="X65" ca="1">IF(X$9&gt;=$F65,$H65*OFFSET(X$22,,1-$F65),)</f>
        <v>0</v>
      </c>
      <c r="Y65" s="35" cm="1">
        <f t="array" aca="1" ref="Y65" ca="1">IF(Y$9&gt;=$F65,$H65*OFFSET(Y$22,,1-$F65),)</f>
        <v>0</v>
      </c>
      <c r="Z65" s="35" cm="1">
        <f t="array" aca="1" ref="Z65" ca="1">IF(Z$9&gt;=$F65,$H65*OFFSET(Z$22,,1-$F65),)</f>
        <v>0</v>
      </c>
      <c r="AA65" s="35" cm="1">
        <f t="array" aca="1" ref="AA65" ca="1">IF(AA$9&gt;=$F65,$H65*OFFSET(AA$22,,1-$F65),)</f>
        <v>0</v>
      </c>
      <c r="AB65" s="35" cm="1">
        <f t="array" aca="1" ref="AB65" ca="1">IF(AB$9&gt;=$F65,$H65*OFFSET(AB$22,,1-$F65),)</f>
        <v>0</v>
      </c>
      <c r="AC65" s="35" cm="1">
        <f t="array" aca="1" ref="AC65" ca="1">IF(AC$9&gt;=$F65,$H65*OFFSET(AC$22,,1-$F65),)</f>
        <v>0</v>
      </c>
      <c r="AD65" s="35" cm="1">
        <f t="array" aca="1" ref="AD65" ca="1">IF(AD$9&gt;=$F65,$H65*OFFSET(AD$22,,1-$F65),)</f>
        <v>0</v>
      </c>
      <c r="AE65" s="35" cm="1">
        <f t="array" aca="1" ref="AE65" ca="1">IF(AE$9&gt;=$F65,$H65*OFFSET(AE$22,,1-$F65),)</f>
        <v>0</v>
      </c>
      <c r="AF65" s="35" cm="1">
        <f t="array" aca="1" ref="AF65" ca="1">IF(AF$9&gt;=$F65,$H65*OFFSET(AF$22,,1-$F65),)</f>
        <v>0</v>
      </c>
      <c r="AG65" s="35" cm="1">
        <f t="array" aca="1" ref="AG65" ca="1">IF(AG$9&gt;=$F65,$H65*OFFSET(AG$22,,1-$F65),)</f>
        <v>0</v>
      </c>
      <c r="AH65" s="35" cm="1">
        <f t="array" aca="1" ref="AH65" ca="1">IF(AH$9&gt;=$F65,$H65*OFFSET(AH$22,,1-$F65),)</f>
        <v>0</v>
      </c>
      <c r="AI65" s="35" cm="1">
        <f t="array" aca="1" ref="AI65" ca="1">IF(AI$9&gt;=$F65,$H65*OFFSET(AI$22,,1-$F65),)</f>
        <v>0</v>
      </c>
      <c r="AJ65" s="35" cm="1">
        <f t="array" aca="1" ref="AJ65" ca="1">IF(AJ$9&gt;=$F65,$H65*OFFSET(AJ$22,,1-$F65),)</f>
        <v>0</v>
      </c>
      <c r="AK65" s="35" cm="1">
        <f t="array" aca="1" ref="AK65" ca="1">IF(AK$9&gt;=$F65,$H65*OFFSET(AK$22,,1-$F65),)</f>
        <v>0</v>
      </c>
      <c r="AL65" s="35" cm="1">
        <f t="array" aca="1" ref="AL65" ca="1">IF(AL$9&gt;=$F65,$H65*OFFSET(AL$22,,1-$F65),)</f>
        <v>0</v>
      </c>
      <c r="AM65" s="35" cm="1">
        <f t="array" aca="1" ref="AM65" ca="1">IF(AM$9&gt;=$F65,$H65*OFFSET(AM$22,,1-$F65),)</f>
        <v>0</v>
      </c>
      <c r="AN65" s="35" cm="1">
        <f t="array" aca="1" ref="AN65" ca="1">IF(AN$9&gt;=$F65,$H65*OFFSET(AN$22,,1-$F65),)</f>
        <v>0</v>
      </c>
      <c r="AO65" s="35" cm="1">
        <f t="array" aca="1" ref="AO65" ca="1">IF(AO$9&gt;=$F65,$H65*OFFSET(AO$22,,1-$F65),)</f>
        <v>0</v>
      </c>
      <c r="AP65" s="35" cm="1">
        <f t="array" aca="1" ref="AP65" ca="1">IF(AP$9&gt;=$F65,$H65*OFFSET(AP$22,,1-$F65),)</f>
        <v>17.729465325468755</v>
      </c>
      <c r="AQ65" s="35" cm="1">
        <f t="array" aca="1" ref="AQ65" ca="1">IF(AQ$9&gt;=$F65,$H65*OFFSET(AQ$22,,1-$F65),)</f>
        <v>17.729465325468755</v>
      </c>
      <c r="AR65" s="35" cm="1">
        <f t="array" aca="1" ref="AR65" ca="1">IF(AR$9&gt;=$F65,$H65*OFFSET(AR$22,,1-$F65),)</f>
        <v>17.729465325468755</v>
      </c>
      <c r="AS65" s="35" cm="1">
        <f t="array" aca="1" ref="AS65" ca="1">IF(AS$9&gt;=$F65,$H65*OFFSET(AS$22,,1-$F65),)</f>
        <v>17.729465325468755</v>
      </c>
      <c r="AT65" s="35" cm="1">
        <f t="array" aca="1" ref="AT65" ca="1">IF(AT$9&gt;=$F65,$H65*OFFSET(AT$22,,1-$F65),)</f>
        <v>17.729465325468755</v>
      </c>
      <c r="AU65" s="35" cm="1">
        <f t="array" aca="1" ref="AU65" ca="1">IF(AU$9&gt;=$F65,$H65*OFFSET(AU$22,,1-$F65),)</f>
        <v>17.729465325468755</v>
      </c>
      <c r="AV65" s="35" cm="1">
        <f t="array" aca="1" ref="AV65" ca="1">IF(AV$9&gt;=$F65,$H65*OFFSET(AV$22,,1-$F65),)</f>
        <v>17.729465325468755</v>
      </c>
      <c r="AW65" s="35" cm="1">
        <f t="array" aca="1" ref="AW65" ca="1">IF(AW$9&gt;=$F65,$H65*OFFSET(AW$22,,1-$F65),)</f>
        <v>17.729465325468755</v>
      </c>
    </row>
    <row r="66" spans="4:49" outlineLevel="1" x14ac:dyDescent="0.2">
      <c r="F66" s="62">
        <f ca="1">OFFSET($I$9,,ROWS($E$33:$E66))</f>
        <v>34</v>
      </c>
      <c r="H66" s="64">
        <f ca="1">OFFSET($I$26,,ROWS($E$33:$E66))</f>
        <v>147.74554437890632</v>
      </c>
      <c r="J66" s="35" cm="1">
        <f t="array" aca="1" ref="J66" ca="1">IF(J$9&gt;=$F66,$H66*OFFSET(J$22,,1-$F66),)</f>
        <v>0</v>
      </c>
      <c r="K66" s="35" cm="1">
        <f t="array" aca="1" ref="K66" ca="1">IF(K$9&gt;=$F66,$H66*OFFSET(K$22,,1-$F66),)</f>
        <v>0</v>
      </c>
      <c r="L66" s="35" cm="1">
        <f t="array" aca="1" ref="L66" ca="1">IF(L$9&gt;=$F66,$H66*OFFSET(L$22,,1-$F66),)</f>
        <v>0</v>
      </c>
      <c r="M66" s="35" cm="1">
        <f t="array" aca="1" ref="M66" ca="1">IF(M$9&gt;=$F66,$H66*OFFSET(M$22,,1-$F66),)</f>
        <v>0</v>
      </c>
      <c r="N66" s="35" cm="1">
        <f t="array" aca="1" ref="N66" ca="1">IF(N$9&gt;=$F66,$H66*OFFSET(N$22,,1-$F66),)</f>
        <v>0</v>
      </c>
      <c r="O66" s="35" cm="1">
        <f t="array" aca="1" ref="O66" ca="1">IF(O$9&gt;=$F66,$H66*OFFSET(O$22,,1-$F66),)</f>
        <v>0</v>
      </c>
      <c r="P66" s="35" cm="1">
        <f t="array" aca="1" ref="P66" ca="1">IF(P$9&gt;=$F66,$H66*OFFSET(P$22,,1-$F66),)</f>
        <v>0</v>
      </c>
      <c r="Q66" s="35" cm="1">
        <f t="array" aca="1" ref="Q66" ca="1">IF(Q$9&gt;=$F66,$H66*OFFSET(Q$22,,1-$F66),)</f>
        <v>0</v>
      </c>
      <c r="R66" s="35" cm="1">
        <f t="array" aca="1" ref="R66" ca="1">IF(R$9&gt;=$F66,$H66*OFFSET(R$22,,1-$F66),)</f>
        <v>0</v>
      </c>
      <c r="S66" s="35" cm="1">
        <f t="array" aca="1" ref="S66" ca="1">IF(S$9&gt;=$F66,$H66*OFFSET(S$22,,1-$F66),)</f>
        <v>0</v>
      </c>
      <c r="T66" s="35" cm="1">
        <f t="array" aca="1" ref="T66" ca="1">IF(T$9&gt;=$F66,$H66*OFFSET(T$22,,1-$F66),)</f>
        <v>0</v>
      </c>
      <c r="U66" s="35" cm="1">
        <f t="array" aca="1" ref="U66" ca="1">IF(U$9&gt;=$F66,$H66*OFFSET(U$22,,1-$F66),)</f>
        <v>0</v>
      </c>
      <c r="V66" s="35" cm="1">
        <f t="array" aca="1" ref="V66" ca="1">IF(V$9&gt;=$F66,$H66*OFFSET(V$22,,1-$F66),)</f>
        <v>0</v>
      </c>
      <c r="W66" s="35" cm="1">
        <f t="array" aca="1" ref="W66" ca="1">IF(W$9&gt;=$F66,$H66*OFFSET(W$22,,1-$F66),)</f>
        <v>0</v>
      </c>
      <c r="X66" s="35" cm="1">
        <f t="array" aca="1" ref="X66" ca="1">IF(X$9&gt;=$F66,$H66*OFFSET(X$22,,1-$F66),)</f>
        <v>0</v>
      </c>
      <c r="Y66" s="35" cm="1">
        <f t="array" aca="1" ref="Y66" ca="1">IF(Y$9&gt;=$F66,$H66*OFFSET(Y$22,,1-$F66),)</f>
        <v>0</v>
      </c>
      <c r="Z66" s="35" cm="1">
        <f t="array" aca="1" ref="Z66" ca="1">IF(Z$9&gt;=$F66,$H66*OFFSET(Z$22,,1-$F66),)</f>
        <v>0</v>
      </c>
      <c r="AA66" s="35" cm="1">
        <f t="array" aca="1" ref="AA66" ca="1">IF(AA$9&gt;=$F66,$H66*OFFSET(AA$22,,1-$F66),)</f>
        <v>0</v>
      </c>
      <c r="AB66" s="35" cm="1">
        <f t="array" aca="1" ref="AB66" ca="1">IF(AB$9&gt;=$F66,$H66*OFFSET(AB$22,,1-$F66),)</f>
        <v>0</v>
      </c>
      <c r="AC66" s="35" cm="1">
        <f t="array" aca="1" ref="AC66" ca="1">IF(AC$9&gt;=$F66,$H66*OFFSET(AC$22,,1-$F66),)</f>
        <v>0</v>
      </c>
      <c r="AD66" s="35" cm="1">
        <f t="array" aca="1" ref="AD66" ca="1">IF(AD$9&gt;=$F66,$H66*OFFSET(AD$22,,1-$F66),)</f>
        <v>0</v>
      </c>
      <c r="AE66" s="35" cm="1">
        <f t="array" aca="1" ref="AE66" ca="1">IF(AE$9&gt;=$F66,$H66*OFFSET(AE$22,,1-$F66),)</f>
        <v>0</v>
      </c>
      <c r="AF66" s="35" cm="1">
        <f t="array" aca="1" ref="AF66" ca="1">IF(AF$9&gt;=$F66,$H66*OFFSET(AF$22,,1-$F66),)</f>
        <v>0</v>
      </c>
      <c r="AG66" s="35" cm="1">
        <f t="array" aca="1" ref="AG66" ca="1">IF(AG$9&gt;=$F66,$H66*OFFSET(AG$22,,1-$F66),)</f>
        <v>0</v>
      </c>
      <c r="AH66" s="35" cm="1">
        <f t="array" aca="1" ref="AH66" ca="1">IF(AH$9&gt;=$F66,$H66*OFFSET(AH$22,,1-$F66),)</f>
        <v>0</v>
      </c>
      <c r="AI66" s="35" cm="1">
        <f t="array" aca="1" ref="AI66" ca="1">IF(AI$9&gt;=$F66,$H66*OFFSET(AI$22,,1-$F66),)</f>
        <v>0</v>
      </c>
      <c r="AJ66" s="35" cm="1">
        <f t="array" aca="1" ref="AJ66" ca="1">IF(AJ$9&gt;=$F66,$H66*OFFSET(AJ$22,,1-$F66),)</f>
        <v>0</v>
      </c>
      <c r="AK66" s="35" cm="1">
        <f t="array" aca="1" ref="AK66" ca="1">IF(AK$9&gt;=$F66,$H66*OFFSET(AK$22,,1-$F66),)</f>
        <v>0</v>
      </c>
      <c r="AL66" s="35" cm="1">
        <f t="array" aca="1" ref="AL66" ca="1">IF(AL$9&gt;=$F66,$H66*OFFSET(AL$22,,1-$F66),)</f>
        <v>0</v>
      </c>
      <c r="AM66" s="35" cm="1">
        <f t="array" aca="1" ref="AM66" ca="1">IF(AM$9&gt;=$F66,$H66*OFFSET(AM$22,,1-$F66),)</f>
        <v>0</v>
      </c>
      <c r="AN66" s="35" cm="1">
        <f t="array" aca="1" ref="AN66" ca="1">IF(AN$9&gt;=$F66,$H66*OFFSET(AN$22,,1-$F66),)</f>
        <v>0</v>
      </c>
      <c r="AO66" s="35" cm="1">
        <f t="array" aca="1" ref="AO66" ca="1">IF(AO$9&gt;=$F66,$H66*OFFSET(AO$22,,1-$F66),)</f>
        <v>0</v>
      </c>
      <c r="AP66" s="35" cm="1">
        <f t="array" aca="1" ref="AP66" ca="1">IF(AP$9&gt;=$F66,$H66*OFFSET(AP$22,,1-$F66),)</f>
        <v>0</v>
      </c>
      <c r="AQ66" s="35" cm="1">
        <f t="array" aca="1" ref="AQ66" ca="1">IF(AQ$9&gt;=$F66,$H66*OFFSET(AQ$22,,1-$F66),)</f>
        <v>5.909821775156253</v>
      </c>
      <c r="AR66" s="35" cm="1">
        <f t="array" aca="1" ref="AR66" ca="1">IF(AR$9&gt;=$F66,$H66*OFFSET(AR$22,,1-$F66),)</f>
        <v>5.909821775156253</v>
      </c>
      <c r="AS66" s="35" cm="1">
        <f t="array" aca="1" ref="AS66" ca="1">IF(AS$9&gt;=$F66,$H66*OFFSET(AS$22,,1-$F66),)</f>
        <v>5.909821775156253</v>
      </c>
      <c r="AT66" s="35" cm="1">
        <f t="array" aca="1" ref="AT66" ca="1">IF(AT$9&gt;=$F66,$H66*OFFSET(AT$22,,1-$F66),)</f>
        <v>5.909821775156253</v>
      </c>
      <c r="AU66" s="35" cm="1">
        <f t="array" aca="1" ref="AU66" ca="1">IF(AU$9&gt;=$F66,$H66*OFFSET(AU$22,,1-$F66),)</f>
        <v>5.909821775156253</v>
      </c>
      <c r="AV66" s="35" cm="1">
        <f t="array" aca="1" ref="AV66" ca="1">IF(AV$9&gt;=$F66,$H66*OFFSET(AV$22,,1-$F66),)</f>
        <v>5.909821775156253</v>
      </c>
      <c r="AW66" s="35" cm="1">
        <f t="array" aca="1" ref="AW66" ca="1">IF(AW$9&gt;=$F66,$H66*OFFSET(AW$22,,1-$F66),)</f>
        <v>5.909821775156253</v>
      </c>
    </row>
    <row r="67" spans="4:49" outlineLevel="1" x14ac:dyDescent="0.2">
      <c r="F67" s="62">
        <f ca="1">OFFSET($I$9,,ROWS($E$33:$E67))</f>
        <v>35</v>
      </c>
      <c r="H67" s="64">
        <f ca="1">OFFSET($I$26,,ROWS($E$33:$E67))</f>
        <v>295.49108875781263</v>
      </c>
      <c r="J67" s="35" cm="1">
        <f t="array" aca="1" ref="J67" ca="1">IF(J$9&gt;=$F67,$H67*OFFSET(J$22,,1-$F67),)</f>
        <v>0</v>
      </c>
      <c r="K67" s="35" cm="1">
        <f t="array" aca="1" ref="K67" ca="1">IF(K$9&gt;=$F67,$H67*OFFSET(K$22,,1-$F67),)</f>
        <v>0</v>
      </c>
      <c r="L67" s="35" cm="1">
        <f t="array" aca="1" ref="L67" ca="1">IF(L$9&gt;=$F67,$H67*OFFSET(L$22,,1-$F67),)</f>
        <v>0</v>
      </c>
      <c r="M67" s="35" cm="1">
        <f t="array" aca="1" ref="M67" ca="1">IF(M$9&gt;=$F67,$H67*OFFSET(M$22,,1-$F67),)</f>
        <v>0</v>
      </c>
      <c r="N67" s="35" cm="1">
        <f t="array" aca="1" ref="N67" ca="1">IF(N$9&gt;=$F67,$H67*OFFSET(N$22,,1-$F67),)</f>
        <v>0</v>
      </c>
      <c r="O67" s="35" cm="1">
        <f t="array" aca="1" ref="O67" ca="1">IF(O$9&gt;=$F67,$H67*OFFSET(O$22,,1-$F67),)</f>
        <v>0</v>
      </c>
      <c r="P67" s="35" cm="1">
        <f t="array" aca="1" ref="P67" ca="1">IF(P$9&gt;=$F67,$H67*OFFSET(P$22,,1-$F67),)</f>
        <v>0</v>
      </c>
      <c r="Q67" s="35" cm="1">
        <f t="array" aca="1" ref="Q67" ca="1">IF(Q$9&gt;=$F67,$H67*OFFSET(Q$22,,1-$F67),)</f>
        <v>0</v>
      </c>
      <c r="R67" s="35" cm="1">
        <f t="array" aca="1" ref="R67" ca="1">IF(R$9&gt;=$F67,$H67*OFFSET(R$22,,1-$F67),)</f>
        <v>0</v>
      </c>
      <c r="S67" s="35" cm="1">
        <f t="array" aca="1" ref="S67" ca="1">IF(S$9&gt;=$F67,$H67*OFFSET(S$22,,1-$F67),)</f>
        <v>0</v>
      </c>
      <c r="T67" s="35" cm="1">
        <f t="array" aca="1" ref="T67" ca="1">IF(T$9&gt;=$F67,$H67*OFFSET(T$22,,1-$F67),)</f>
        <v>0</v>
      </c>
      <c r="U67" s="35" cm="1">
        <f t="array" aca="1" ref="U67" ca="1">IF(U$9&gt;=$F67,$H67*OFFSET(U$22,,1-$F67),)</f>
        <v>0</v>
      </c>
      <c r="V67" s="35" cm="1">
        <f t="array" aca="1" ref="V67" ca="1">IF(V$9&gt;=$F67,$H67*OFFSET(V$22,,1-$F67),)</f>
        <v>0</v>
      </c>
      <c r="W67" s="35" cm="1">
        <f t="array" aca="1" ref="W67" ca="1">IF(W$9&gt;=$F67,$H67*OFFSET(W$22,,1-$F67),)</f>
        <v>0</v>
      </c>
      <c r="X67" s="35" cm="1">
        <f t="array" aca="1" ref="X67" ca="1">IF(X$9&gt;=$F67,$H67*OFFSET(X$22,,1-$F67),)</f>
        <v>0</v>
      </c>
      <c r="Y67" s="35" cm="1">
        <f t="array" aca="1" ref="Y67" ca="1">IF(Y$9&gt;=$F67,$H67*OFFSET(Y$22,,1-$F67),)</f>
        <v>0</v>
      </c>
      <c r="Z67" s="35" cm="1">
        <f t="array" aca="1" ref="Z67" ca="1">IF(Z$9&gt;=$F67,$H67*OFFSET(Z$22,,1-$F67),)</f>
        <v>0</v>
      </c>
      <c r="AA67" s="35" cm="1">
        <f t="array" aca="1" ref="AA67" ca="1">IF(AA$9&gt;=$F67,$H67*OFFSET(AA$22,,1-$F67),)</f>
        <v>0</v>
      </c>
      <c r="AB67" s="35" cm="1">
        <f t="array" aca="1" ref="AB67" ca="1">IF(AB$9&gt;=$F67,$H67*OFFSET(AB$22,,1-$F67),)</f>
        <v>0</v>
      </c>
      <c r="AC67" s="35" cm="1">
        <f t="array" aca="1" ref="AC67" ca="1">IF(AC$9&gt;=$F67,$H67*OFFSET(AC$22,,1-$F67),)</f>
        <v>0</v>
      </c>
      <c r="AD67" s="35" cm="1">
        <f t="array" aca="1" ref="AD67" ca="1">IF(AD$9&gt;=$F67,$H67*OFFSET(AD$22,,1-$F67),)</f>
        <v>0</v>
      </c>
      <c r="AE67" s="35" cm="1">
        <f t="array" aca="1" ref="AE67" ca="1">IF(AE$9&gt;=$F67,$H67*OFFSET(AE$22,,1-$F67),)</f>
        <v>0</v>
      </c>
      <c r="AF67" s="35" cm="1">
        <f t="array" aca="1" ref="AF67" ca="1">IF(AF$9&gt;=$F67,$H67*OFFSET(AF$22,,1-$F67),)</f>
        <v>0</v>
      </c>
      <c r="AG67" s="35" cm="1">
        <f t="array" aca="1" ref="AG67" ca="1">IF(AG$9&gt;=$F67,$H67*OFFSET(AG$22,,1-$F67),)</f>
        <v>0</v>
      </c>
      <c r="AH67" s="35" cm="1">
        <f t="array" aca="1" ref="AH67" ca="1">IF(AH$9&gt;=$F67,$H67*OFFSET(AH$22,,1-$F67),)</f>
        <v>0</v>
      </c>
      <c r="AI67" s="35" cm="1">
        <f t="array" aca="1" ref="AI67" ca="1">IF(AI$9&gt;=$F67,$H67*OFFSET(AI$22,,1-$F67),)</f>
        <v>0</v>
      </c>
      <c r="AJ67" s="35" cm="1">
        <f t="array" aca="1" ref="AJ67" ca="1">IF(AJ$9&gt;=$F67,$H67*OFFSET(AJ$22,,1-$F67),)</f>
        <v>0</v>
      </c>
      <c r="AK67" s="35" cm="1">
        <f t="array" aca="1" ref="AK67" ca="1">IF(AK$9&gt;=$F67,$H67*OFFSET(AK$22,,1-$F67),)</f>
        <v>0</v>
      </c>
      <c r="AL67" s="35" cm="1">
        <f t="array" aca="1" ref="AL67" ca="1">IF(AL$9&gt;=$F67,$H67*OFFSET(AL$22,,1-$F67),)</f>
        <v>0</v>
      </c>
      <c r="AM67" s="35" cm="1">
        <f t="array" aca="1" ref="AM67" ca="1">IF(AM$9&gt;=$F67,$H67*OFFSET(AM$22,,1-$F67),)</f>
        <v>0</v>
      </c>
      <c r="AN67" s="35" cm="1">
        <f t="array" aca="1" ref="AN67" ca="1">IF(AN$9&gt;=$F67,$H67*OFFSET(AN$22,,1-$F67),)</f>
        <v>0</v>
      </c>
      <c r="AO67" s="35" cm="1">
        <f t="array" aca="1" ref="AO67" ca="1">IF(AO$9&gt;=$F67,$H67*OFFSET(AO$22,,1-$F67),)</f>
        <v>0</v>
      </c>
      <c r="AP67" s="35" cm="1">
        <f t="array" aca="1" ref="AP67" ca="1">IF(AP$9&gt;=$F67,$H67*OFFSET(AP$22,,1-$F67),)</f>
        <v>0</v>
      </c>
      <c r="AQ67" s="35" cm="1">
        <f t="array" aca="1" ref="AQ67" ca="1">IF(AQ$9&gt;=$F67,$H67*OFFSET(AQ$22,,1-$F67),)</f>
        <v>0</v>
      </c>
      <c r="AR67" s="35" cm="1">
        <f t="array" aca="1" ref="AR67" ca="1">IF(AR$9&gt;=$F67,$H67*OFFSET(AR$22,,1-$F67),)</f>
        <v>11.819643550312506</v>
      </c>
      <c r="AS67" s="35" cm="1">
        <f t="array" aca="1" ref="AS67" ca="1">IF(AS$9&gt;=$F67,$H67*OFFSET(AS$22,,1-$F67),)</f>
        <v>11.819643550312506</v>
      </c>
      <c r="AT67" s="35" cm="1">
        <f t="array" aca="1" ref="AT67" ca="1">IF(AT$9&gt;=$F67,$H67*OFFSET(AT$22,,1-$F67),)</f>
        <v>11.819643550312506</v>
      </c>
      <c r="AU67" s="35" cm="1">
        <f t="array" aca="1" ref="AU67" ca="1">IF(AU$9&gt;=$F67,$H67*OFFSET(AU$22,,1-$F67),)</f>
        <v>11.819643550312506</v>
      </c>
      <c r="AV67" s="35" cm="1">
        <f t="array" aca="1" ref="AV67" ca="1">IF(AV$9&gt;=$F67,$H67*OFFSET(AV$22,,1-$F67),)</f>
        <v>11.819643550312506</v>
      </c>
      <c r="AW67" s="35" cm="1">
        <f t="array" aca="1" ref="AW67" ca="1">IF(AW$9&gt;=$F67,$H67*OFFSET(AW$22,,1-$F67),)</f>
        <v>11.819643550312506</v>
      </c>
    </row>
    <row r="68" spans="4:49" outlineLevel="1" x14ac:dyDescent="0.2">
      <c r="F68" s="62">
        <f ca="1">OFFSET($I$9,,ROWS($E$33:$E68))</f>
        <v>36</v>
      </c>
      <c r="H68" s="64">
        <f ca="1">OFFSET($I$26,,ROWS($E$33:$E68))</f>
        <v>590.98217751562515</v>
      </c>
      <c r="J68" s="35" cm="1">
        <f t="array" aca="1" ref="J68" ca="1">IF(J$9&gt;=$F68,$H68*OFFSET(J$22,,1-$F68),)</f>
        <v>0</v>
      </c>
      <c r="K68" s="35" cm="1">
        <f t="array" aca="1" ref="K68" ca="1">IF(K$9&gt;=$F68,$H68*OFFSET(K$22,,1-$F68),)</f>
        <v>0</v>
      </c>
      <c r="L68" s="35" cm="1">
        <f t="array" aca="1" ref="L68" ca="1">IF(L$9&gt;=$F68,$H68*OFFSET(L$22,,1-$F68),)</f>
        <v>0</v>
      </c>
      <c r="M68" s="35" cm="1">
        <f t="array" aca="1" ref="M68" ca="1">IF(M$9&gt;=$F68,$H68*OFFSET(M$22,,1-$F68),)</f>
        <v>0</v>
      </c>
      <c r="N68" s="35" cm="1">
        <f t="array" aca="1" ref="N68" ca="1">IF(N$9&gt;=$F68,$H68*OFFSET(N$22,,1-$F68),)</f>
        <v>0</v>
      </c>
      <c r="O68" s="35" cm="1">
        <f t="array" aca="1" ref="O68" ca="1">IF(O$9&gt;=$F68,$H68*OFFSET(O$22,,1-$F68),)</f>
        <v>0</v>
      </c>
      <c r="P68" s="35" cm="1">
        <f t="array" aca="1" ref="P68" ca="1">IF(P$9&gt;=$F68,$H68*OFFSET(P$22,,1-$F68),)</f>
        <v>0</v>
      </c>
      <c r="Q68" s="35" cm="1">
        <f t="array" aca="1" ref="Q68" ca="1">IF(Q$9&gt;=$F68,$H68*OFFSET(Q$22,,1-$F68),)</f>
        <v>0</v>
      </c>
      <c r="R68" s="35" cm="1">
        <f t="array" aca="1" ref="R68" ca="1">IF(R$9&gt;=$F68,$H68*OFFSET(R$22,,1-$F68),)</f>
        <v>0</v>
      </c>
      <c r="S68" s="35" cm="1">
        <f t="array" aca="1" ref="S68" ca="1">IF(S$9&gt;=$F68,$H68*OFFSET(S$22,,1-$F68),)</f>
        <v>0</v>
      </c>
      <c r="T68" s="35" cm="1">
        <f t="array" aca="1" ref="T68" ca="1">IF(T$9&gt;=$F68,$H68*OFFSET(T$22,,1-$F68),)</f>
        <v>0</v>
      </c>
      <c r="U68" s="35" cm="1">
        <f t="array" aca="1" ref="U68" ca="1">IF(U$9&gt;=$F68,$H68*OFFSET(U$22,,1-$F68),)</f>
        <v>0</v>
      </c>
      <c r="V68" s="35" cm="1">
        <f t="array" aca="1" ref="V68" ca="1">IF(V$9&gt;=$F68,$H68*OFFSET(V$22,,1-$F68),)</f>
        <v>0</v>
      </c>
      <c r="W68" s="35" cm="1">
        <f t="array" aca="1" ref="W68" ca="1">IF(W$9&gt;=$F68,$H68*OFFSET(W$22,,1-$F68),)</f>
        <v>0</v>
      </c>
      <c r="X68" s="35" cm="1">
        <f t="array" aca="1" ref="X68" ca="1">IF(X$9&gt;=$F68,$H68*OFFSET(X$22,,1-$F68),)</f>
        <v>0</v>
      </c>
      <c r="Y68" s="35" cm="1">
        <f t="array" aca="1" ref="Y68" ca="1">IF(Y$9&gt;=$F68,$H68*OFFSET(Y$22,,1-$F68),)</f>
        <v>0</v>
      </c>
      <c r="Z68" s="35" cm="1">
        <f t="array" aca="1" ref="Z68" ca="1">IF(Z$9&gt;=$F68,$H68*OFFSET(Z$22,,1-$F68),)</f>
        <v>0</v>
      </c>
      <c r="AA68" s="35" cm="1">
        <f t="array" aca="1" ref="AA68" ca="1">IF(AA$9&gt;=$F68,$H68*OFFSET(AA$22,,1-$F68),)</f>
        <v>0</v>
      </c>
      <c r="AB68" s="35" cm="1">
        <f t="array" aca="1" ref="AB68" ca="1">IF(AB$9&gt;=$F68,$H68*OFFSET(AB$22,,1-$F68),)</f>
        <v>0</v>
      </c>
      <c r="AC68" s="35" cm="1">
        <f t="array" aca="1" ref="AC68" ca="1">IF(AC$9&gt;=$F68,$H68*OFFSET(AC$22,,1-$F68),)</f>
        <v>0</v>
      </c>
      <c r="AD68" s="35" cm="1">
        <f t="array" aca="1" ref="AD68" ca="1">IF(AD$9&gt;=$F68,$H68*OFFSET(AD$22,,1-$F68),)</f>
        <v>0</v>
      </c>
      <c r="AE68" s="35" cm="1">
        <f t="array" aca="1" ref="AE68" ca="1">IF(AE$9&gt;=$F68,$H68*OFFSET(AE$22,,1-$F68),)</f>
        <v>0</v>
      </c>
      <c r="AF68" s="35" cm="1">
        <f t="array" aca="1" ref="AF68" ca="1">IF(AF$9&gt;=$F68,$H68*OFFSET(AF$22,,1-$F68),)</f>
        <v>0</v>
      </c>
      <c r="AG68" s="35" cm="1">
        <f t="array" aca="1" ref="AG68" ca="1">IF(AG$9&gt;=$F68,$H68*OFFSET(AG$22,,1-$F68),)</f>
        <v>0</v>
      </c>
      <c r="AH68" s="35" cm="1">
        <f t="array" aca="1" ref="AH68" ca="1">IF(AH$9&gt;=$F68,$H68*OFFSET(AH$22,,1-$F68),)</f>
        <v>0</v>
      </c>
      <c r="AI68" s="35" cm="1">
        <f t="array" aca="1" ref="AI68" ca="1">IF(AI$9&gt;=$F68,$H68*OFFSET(AI$22,,1-$F68),)</f>
        <v>0</v>
      </c>
      <c r="AJ68" s="35" cm="1">
        <f t="array" aca="1" ref="AJ68" ca="1">IF(AJ$9&gt;=$F68,$H68*OFFSET(AJ$22,,1-$F68),)</f>
        <v>0</v>
      </c>
      <c r="AK68" s="35" cm="1">
        <f t="array" aca="1" ref="AK68" ca="1">IF(AK$9&gt;=$F68,$H68*OFFSET(AK$22,,1-$F68),)</f>
        <v>0</v>
      </c>
      <c r="AL68" s="35" cm="1">
        <f t="array" aca="1" ref="AL68" ca="1">IF(AL$9&gt;=$F68,$H68*OFFSET(AL$22,,1-$F68),)</f>
        <v>0</v>
      </c>
      <c r="AM68" s="35" cm="1">
        <f t="array" aca="1" ref="AM68" ca="1">IF(AM$9&gt;=$F68,$H68*OFFSET(AM$22,,1-$F68),)</f>
        <v>0</v>
      </c>
      <c r="AN68" s="35" cm="1">
        <f t="array" aca="1" ref="AN68" ca="1">IF(AN$9&gt;=$F68,$H68*OFFSET(AN$22,,1-$F68),)</f>
        <v>0</v>
      </c>
      <c r="AO68" s="35" cm="1">
        <f t="array" aca="1" ref="AO68" ca="1">IF(AO$9&gt;=$F68,$H68*OFFSET(AO$22,,1-$F68),)</f>
        <v>0</v>
      </c>
      <c r="AP68" s="35" cm="1">
        <f t="array" aca="1" ref="AP68" ca="1">IF(AP$9&gt;=$F68,$H68*OFFSET(AP$22,,1-$F68),)</f>
        <v>0</v>
      </c>
      <c r="AQ68" s="35" cm="1">
        <f t="array" aca="1" ref="AQ68" ca="1">IF(AQ$9&gt;=$F68,$H68*OFFSET(AQ$22,,1-$F68),)</f>
        <v>0</v>
      </c>
      <c r="AR68" s="35" cm="1">
        <f t="array" aca="1" ref="AR68" ca="1">IF(AR$9&gt;=$F68,$H68*OFFSET(AR$22,,1-$F68),)</f>
        <v>0</v>
      </c>
      <c r="AS68" s="35" cm="1">
        <f t="array" aca="1" ref="AS68" ca="1">IF(AS$9&gt;=$F68,$H68*OFFSET(AS$22,,1-$F68),)</f>
        <v>23.639287100625008</v>
      </c>
      <c r="AT68" s="35" cm="1">
        <f t="array" aca="1" ref="AT68" ca="1">IF(AT$9&gt;=$F68,$H68*OFFSET(AT$22,,1-$F68),)</f>
        <v>23.639287100625008</v>
      </c>
      <c r="AU68" s="35" cm="1">
        <f t="array" aca="1" ref="AU68" ca="1">IF(AU$9&gt;=$F68,$H68*OFFSET(AU$22,,1-$F68),)</f>
        <v>23.639287100625008</v>
      </c>
      <c r="AV68" s="35" cm="1">
        <f t="array" aca="1" ref="AV68" ca="1">IF(AV$9&gt;=$F68,$H68*OFFSET(AV$22,,1-$F68),)</f>
        <v>23.639287100625008</v>
      </c>
      <c r="AW68" s="35" cm="1">
        <f t="array" aca="1" ref="AW68" ca="1">IF(AW$9&gt;=$F68,$H68*OFFSET(AW$22,,1-$F68),)</f>
        <v>23.639287100625008</v>
      </c>
    </row>
    <row r="69" spans="4:49" outlineLevel="1" x14ac:dyDescent="0.2">
      <c r="F69" s="62">
        <f ca="1">OFFSET($I$9,,ROWS($E$33:$E69))</f>
        <v>37</v>
      </c>
      <c r="H69" s="64">
        <f ca="1">OFFSET($I$26,,ROWS($E$33:$E69))</f>
        <v>465.39846479355481</v>
      </c>
      <c r="J69" s="35" cm="1">
        <f t="array" aca="1" ref="J69" ca="1">IF(J$9&gt;=$F69,$H69*OFFSET(J$22,,1-$F69),)</f>
        <v>0</v>
      </c>
      <c r="K69" s="35" cm="1">
        <f t="array" aca="1" ref="K69" ca="1">IF(K$9&gt;=$F69,$H69*OFFSET(K$22,,1-$F69),)</f>
        <v>0</v>
      </c>
      <c r="L69" s="35" cm="1">
        <f t="array" aca="1" ref="L69" ca="1">IF(L$9&gt;=$F69,$H69*OFFSET(L$22,,1-$F69),)</f>
        <v>0</v>
      </c>
      <c r="M69" s="35" cm="1">
        <f t="array" aca="1" ref="M69" ca="1">IF(M$9&gt;=$F69,$H69*OFFSET(M$22,,1-$F69),)</f>
        <v>0</v>
      </c>
      <c r="N69" s="35" cm="1">
        <f t="array" aca="1" ref="N69" ca="1">IF(N$9&gt;=$F69,$H69*OFFSET(N$22,,1-$F69),)</f>
        <v>0</v>
      </c>
      <c r="O69" s="35" cm="1">
        <f t="array" aca="1" ref="O69" ca="1">IF(O$9&gt;=$F69,$H69*OFFSET(O$22,,1-$F69),)</f>
        <v>0</v>
      </c>
      <c r="P69" s="35" cm="1">
        <f t="array" aca="1" ref="P69" ca="1">IF(P$9&gt;=$F69,$H69*OFFSET(P$22,,1-$F69),)</f>
        <v>0</v>
      </c>
      <c r="Q69" s="35" cm="1">
        <f t="array" aca="1" ref="Q69" ca="1">IF(Q$9&gt;=$F69,$H69*OFFSET(Q$22,,1-$F69),)</f>
        <v>0</v>
      </c>
      <c r="R69" s="35" cm="1">
        <f t="array" aca="1" ref="R69" ca="1">IF(R$9&gt;=$F69,$H69*OFFSET(R$22,,1-$F69),)</f>
        <v>0</v>
      </c>
      <c r="S69" s="35" cm="1">
        <f t="array" aca="1" ref="S69" ca="1">IF(S$9&gt;=$F69,$H69*OFFSET(S$22,,1-$F69),)</f>
        <v>0</v>
      </c>
      <c r="T69" s="35" cm="1">
        <f t="array" aca="1" ref="T69" ca="1">IF(T$9&gt;=$F69,$H69*OFFSET(T$22,,1-$F69),)</f>
        <v>0</v>
      </c>
      <c r="U69" s="35" cm="1">
        <f t="array" aca="1" ref="U69" ca="1">IF(U$9&gt;=$F69,$H69*OFFSET(U$22,,1-$F69),)</f>
        <v>0</v>
      </c>
      <c r="V69" s="35" cm="1">
        <f t="array" aca="1" ref="V69" ca="1">IF(V$9&gt;=$F69,$H69*OFFSET(V$22,,1-$F69),)</f>
        <v>0</v>
      </c>
      <c r="W69" s="35" cm="1">
        <f t="array" aca="1" ref="W69" ca="1">IF(W$9&gt;=$F69,$H69*OFFSET(W$22,,1-$F69),)</f>
        <v>0</v>
      </c>
      <c r="X69" s="35" cm="1">
        <f t="array" aca="1" ref="X69" ca="1">IF(X$9&gt;=$F69,$H69*OFFSET(X$22,,1-$F69),)</f>
        <v>0</v>
      </c>
      <c r="Y69" s="35" cm="1">
        <f t="array" aca="1" ref="Y69" ca="1">IF(Y$9&gt;=$F69,$H69*OFFSET(Y$22,,1-$F69),)</f>
        <v>0</v>
      </c>
      <c r="Z69" s="35" cm="1">
        <f t="array" aca="1" ref="Z69" ca="1">IF(Z$9&gt;=$F69,$H69*OFFSET(Z$22,,1-$F69),)</f>
        <v>0</v>
      </c>
      <c r="AA69" s="35" cm="1">
        <f t="array" aca="1" ref="AA69" ca="1">IF(AA$9&gt;=$F69,$H69*OFFSET(AA$22,,1-$F69),)</f>
        <v>0</v>
      </c>
      <c r="AB69" s="35" cm="1">
        <f t="array" aca="1" ref="AB69" ca="1">IF(AB$9&gt;=$F69,$H69*OFFSET(AB$22,,1-$F69),)</f>
        <v>0</v>
      </c>
      <c r="AC69" s="35" cm="1">
        <f t="array" aca="1" ref="AC69" ca="1">IF(AC$9&gt;=$F69,$H69*OFFSET(AC$22,,1-$F69),)</f>
        <v>0</v>
      </c>
      <c r="AD69" s="35" cm="1">
        <f t="array" aca="1" ref="AD69" ca="1">IF(AD$9&gt;=$F69,$H69*OFFSET(AD$22,,1-$F69),)</f>
        <v>0</v>
      </c>
      <c r="AE69" s="35" cm="1">
        <f t="array" aca="1" ref="AE69" ca="1">IF(AE$9&gt;=$F69,$H69*OFFSET(AE$22,,1-$F69),)</f>
        <v>0</v>
      </c>
      <c r="AF69" s="35" cm="1">
        <f t="array" aca="1" ref="AF69" ca="1">IF(AF$9&gt;=$F69,$H69*OFFSET(AF$22,,1-$F69),)</f>
        <v>0</v>
      </c>
      <c r="AG69" s="35" cm="1">
        <f t="array" aca="1" ref="AG69" ca="1">IF(AG$9&gt;=$F69,$H69*OFFSET(AG$22,,1-$F69),)</f>
        <v>0</v>
      </c>
      <c r="AH69" s="35" cm="1">
        <f t="array" aca="1" ref="AH69" ca="1">IF(AH$9&gt;=$F69,$H69*OFFSET(AH$22,,1-$F69),)</f>
        <v>0</v>
      </c>
      <c r="AI69" s="35" cm="1">
        <f t="array" aca="1" ref="AI69" ca="1">IF(AI$9&gt;=$F69,$H69*OFFSET(AI$22,,1-$F69),)</f>
        <v>0</v>
      </c>
      <c r="AJ69" s="35" cm="1">
        <f t="array" aca="1" ref="AJ69" ca="1">IF(AJ$9&gt;=$F69,$H69*OFFSET(AJ$22,,1-$F69),)</f>
        <v>0</v>
      </c>
      <c r="AK69" s="35" cm="1">
        <f t="array" aca="1" ref="AK69" ca="1">IF(AK$9&gt;=$F69,$H69*OFFSET(AK$22,,1-$F69),)</f>
        <v>0</v>
      </c>
      <c r="AL69" s="35" cm="1">
        <f t="array" aca="1" ref="AL69" ca="1">IF(AL$9&gt;=$F69,$H69*OFFSET(AL$22,,1-$F69),)</f>
        <v>0</v>
      </c>
      <c r="AM69" s="35" cm="1">
        <f t="array" aca="1" ref="AM69" ca="1">IF(AM$9&gt;=$F69,$H69*OFFSET(AM$22,,1-$F69),)</f>
        <v>0</v>
      </c>
      <c r="AN69" s="35" cm="1">
        <f t="array" aca="1" ref="AN69" ca="1">IF(AN$9&gt;=$F69,$H69*OFFSET(AN$22,,1-$F69),)</f>
        <v>0</v>
      </c>
      <c r="AO69" s="35" cm="1">
        <f t="array" aca="1" ref="AO69" ca="1">IF(AO$9&gt;=$F69,$H69*OFFSET(AO$22,,1-$F69),)</f>
        <v>0</v>
      </c>
      <c r="AP69" s="35" cm="1">
        <f t="array" aca="1" ref="AP69" ca="1">IF(AP$9&gt;=$F69,$H69*OFFSET(AP$22,,1-$F69),)</f>
        <v>0</v>
      </c>
      <c r="AQ69" s="35" cm="1">
        <f t="array" aca="1" ref="AQ69" ca="1">IF(AQ$9&gt;=$F69,$H69*OFFSET(AQ$22,,1-$F69),)</f>
        <v>0</v>
      </c>
      <c r="AR69" s="35" cm="1">
        <f t="array" aca="1" ref="AR69" ca="1">IF(AR$9&gt;=$F69,$H69*OFFSET(AR$22,,1-$F69),)</f>
        <v>0</v>
      </c>
      <c r="AS69" s="35" cm="1">
        <f t="array" aca="1" ref="AS69" ca="1">IF(AS$9&gt;=$F69,$H69*OFFSET(AS$22,,1-$F69),)</f>
        <v>0</v>
      </c>
      <c r="AT69" s="35" cm="1">
        <f t="array" aca="1" ref="AT69" ca="1">IF(AT$9&gt;=$F69,$H69*OFFSET(AT$22,,1-$F69),)</f>
        <v>18.615938591742193</v>
      </c>
      <c r="AU69" s="35" cm="1">
        <f t="array" aca="1" ref="AU69" ca="1">IF(AU$9&gt;=$F69,$H69*OFFSET(AU$22,,1-$F69),)</f>
        <v>18.615938591742193</v>
      </c>
      <c r="AV69" s="35" cm="1">
        <f t="array" aca="1" ref="AV69" ca="1">IF(AV$9&gt;=$F69,$H69*OFFSET(AV$22,,1-$F69),)</f>
        <v>18.615938591742193</v>
      </c>
      <c r="AW69" s="35" cm="1">
        <f t="array" aca="1" ref="AW69" ca="1">IF(AW$9&gt;=$F69,$H69*OFFSET(AW$22,,1-$F69),)</f>
        <v>18.615938591742193</v>
      </c>
    </row>
    <row r="70" spans="4:49" outlineLevel="1" x14ac:dyDescent="0.2">
      <c r="F70" s="62">
        <f ca="1">OFFSET($I$9,,ROWS($E$33:$E70))</f>
        <v>38</v>
      </c>
      <c r="H70" s="64">
        <f ca="1">OFFSET($I$26,,ROWS($E$33:$E70))</f>
        <v>155.13282159785163</v>
      </c>
      <c r="J70" s="35" cm="1">
        <f t="array" aca="1" ref="J70" ca="1">IF(J$9&gt;=$F70,$H70*OFFSET(J$22,,1-$F70),)</f>
        <v>0</v>
      </c>
      <c r="K70" s="35" cm="1">
        <f t="array" aca="1" ref="K70" ca="1">IF(K$9&gt;=$F70,$H70*OFFSET(K$22,,1-$F70),)</f>
        <v>0</v>
      </c>
      <c r="L70" s="35" cm="1">
        <f t="array" aca="1" ref="L70" ca="1">IF(L$9&gt;=$F70,$H70*OFFSET(L$22,,1-$F70),)</f>
        <v>0</v>
      </c>
      <c r="M70" s="35" cm="1">
        <f t="array" aca="1" ref="M70" ca="1">IF(M$9&gt;=$F70,$H70*OFFSET(M$22,,1-$F70),)</f>
        <v>0</v>
      </c>
      <c r="N70" s="35" cm="1">
        <f t="array" aca="1" ref="N70" ca="1">IF(N$9&gt;=$F70,$H70*OFFSET(N$22,,1-$F70),)</f>
        <v>0</v>
      </c>
      <c r="O70" s="35" cm="1">
        <f t="array" aca="1" ref="O70" ca="1">IF(O$9&gt;=$F70,$H70*OFFSET(O$22,,1-$F70),)</f>
        <v>0</v>
      </c>
      <c r="P70" s="35" cm="1">
        <f t="array" aca="1" ref="P70" ca="1">IF(P$9&gt;=$F70,$H70*OFFSET(P$22,,1-$F70),)</f>
        <v>0</v>
      </c>
      <c r="Q70" s="35" cm="1">
        <f t="array" aca="1" ref="Q70" ca="1">IF(Q$9&gt;=$F70,$H70*OFFSET(Q$22,,1-$F70),)</f>
        <v>0</v>
      </c>
      <c r="R70" s="35" cm="1">
        <f t="array" aca="1" ref="R70" ca="1">IF(R$9&gt;=$F70,$H70*OFFSET(R$22,,1-$F70),)</f>
        <v>0</v>
      </c>
      <c r="S70" s="35" cm="1">
        <f t="array" aca="1" ref="S70" ca="1">IF(S$9&gt;=$F70,$H70*OFFSET(S$22,,1-$F70),)</f>
        <v>0</v>
      </c>
      <c r="T70" s="35" cm="1">
        <f t="array" aca="1" ref="T70" ca="1">IF(T$9&gt;=$F70,$H70*OFFSET(T$22,,1-$F70),)</f>
        <v>0</v>
      </c>
      <c r="U70" s="35" cm="1">
        <f t="array" aca="1" ref="U70" ca="1">IF(U$9&gt;=$F70,$H70*OFFSET(U$22,,1-$F70),)</f>
        <v>0</v>
      </c>
      <c r="V70" s="35" cm="1">
        <f t="array" aca="1" ref="V70" ca="1">IF(V$9&gt;=$F70,$H70*OFFSET(V$22,,1-$F70),)</f>
        <v>0</v>
      </c>
      <c r="W70" s="35" cm="1">
        <f t="array" aca="1" ref="W70" ca="1">IF(W$9&gt;=$F70,$H70*OFFSET(W$22,,1-$F70),)</f>
        <v>0</v>
      </c>
      <c r="X70" s="35" cm="1">
        <f t="array" aca="1" ref="X70" ca="1">IF(X$9&gt;=$F70,$H70*OFFSET(X$22,,1-$F70),)</f>
        <v>0</v>
      </c>
      <c r="Y70" s="35" cm="1">
        <f t="array" aca="1" ref="Y70" ca="1">IF(Y$9&gt;=$F70,$H70*OFFSET(Y$22,,1-$F70),)</f>
        <v>0</v>
      </c>
      <c r="Z70" s="35" cm="1">
        <f t="array" aca="1" ref="Z70" ca="1">IF(Z$9&gt;=$F70,$H70*OFFSET(Z$22,,1-$F70),)</f>
        <v>0</v>
      </c>
      <c r="AA70" s="35" cm="1">
        <f t="array" aca="1" ref="AA70" ca="1">IF(AA$9&gt;=$F70,$H70*OFFSET(AA$22,,1-$F70),)</f>
        <v>0</v>
      </c>
      <c r="AB70" s="35" cm="1">
        <f t="array" aca="1" ref="AB70" ca="1">IF(AB$9&gt;=$F70,$H70*OFFSET(AB$22,,1-$F70),)</f>
        <v>0</v>
      </c>
      <c r="AC70" s="35" cm="1">
        <f t="array" aca="1" ref="AC70" ca="1">IF(AC$9&gt;=$F70,$H70*OFFSET(AC$22,,1-$F70),)</f>
        <v>0</v>
      </c>
      <c r="AD70" s="35" cm="1">
        <f t="array" aca="1" ref="AD70" ca="1">IF(AD$9&gt;=$F70,$H70*OFFSET(AD$22,,1-$F70),)</f>
        <v>0</v>
      </c>
      <c r="AE70" s="35" cm="1">
        <f t="array" aca="1" ref="AE70" ca="1">IF(AE$9&gt;=$F70,$H70*OFFSET(AE$22,,1-$F70),)</f>
        <v>0</v>
      </c>
      <c r="AF70" s="35" cm="1">
        <f t="array" aca="1" ref="AF70" ca="1">IF(AF$9&gt;=$F70,$H70*OFFSET(AF$22,,1-$F70),)</f>
        <v>0</v>
      </c>
      <c r="AG70" s="35" cm="1">
        <f t="array" aca="1" ref="AG70" ca="1">IF(AG$9&gt;=$F70,$H70*OFFSET(AG$22,,1-$F70),)</f>
        <v>0</v>
      </c>
      <c r="AH70" s="35" cm="1">
        <f t="array" aca="1" ref="AH70" ca="1">IF(AH$9&gt;=$F70,$H70*OFFSET(AH$22,,1-$F70),)</f>
        <v>0</v>
      </c>
      <c r="AI70" s="35" cm="1">
        <f t="array" aca="1" ref="AI70" ca="1">IF(AI$9&gt;=$F70,$H70*OFFSET(AI$22,,1-$F70),)</f>
        <v>0</v>
      </c>
      <c r="AJ70" s="35" cm="1">
        <f t="array" aca="1" ref="AJ70" ca="1">IF(AJ$9&gt;=$F70,$H70*OFFSET(AJ$22,,1-$F70),)</f>
        <v>0</v>
      </c>
      <c r="AK70" s="35" cm="1">
        <f t="array" aca="1" ref="AK70" ca="1">IF(AK$9&gt;=$F70,$H70*OFFSET(AK$22,,1-$F70),)</f>
        <v>0</v>
      </c>
      <c r="AL70" s="35" cm="1">
        <f t="array" aca="1" ref="AL70" ca="1">IF(AL$9&gt;=$F70,$H70*OFFSET(AL$22,,1-$F70),)</f>
        <v>0</v>
      </c>
      <c r="AM70" s="35" cm="1">
        <f t="array" aca="1" ref="AM70" ca="1">IF(AM$9&gt;=$F70,$H70*OFFSET(AM$22,,1-$F70),)</f>
        <v>0</v>
      </c>
      <c r="AN70" s="35" cm="1">
        <f t="array" aca="1" ref="AN70" ca="1">IF(AN$9&gt;=$F70,$H70*OFFSET(AN$22,,1-$F70),)</f>
        <v>0</v>
      </c>
      <c r="AO70" s="35" cm="1">
        <f t="array" aca="1" ref="AO70" ca="1">IF(AO$9&gt;=$F70,$H70*OFFSET(AO$22,,1-$F70),)</f>
        <v>0</v>
      </c>
      <c r="AP70" s="35" cm="1">
        <f t="array" aca="1" ref="AP70" ca="1">IF(AP$9&gt;=$F70,$H70*OFFSET(AP$22,,1-$F70),)</f>
        <v>0</v>
      </c>
      <c r="AQ70" s="35" cm="1">
        <f t="array" aca="1" ref="AQ70" ca="1">IF(AQ$9&gt;=$F70,$H70*OFFSET(AQ$22,,1-$F70),)</f>
        <v>0</v>
      </c>
      <c r="AR70" s="35" cm="1">
        <f t="array" aca="1" ref="AR70" ca="1">IF(AR$9&gt;=$F70,$H70*OFFSET(AR$22,,1-$F70),)</f>
        <v>0</v>
      </c>
      <c r="AS70" s="35" cm="1">
        <f t="array" aca="1" ref="AS70" ca="1">IF(AS$9&gt;=$F70,$H70*OFFSET(AS$22,,1-$F70),)</f>
        <v>0</v>
      </c>
      <c r="AT70" s="35" cm="1">
        <f t="array" aca="1" ref="AT70" ca="1">IF(AT$9&gt;=$F70,$H70*OFFSET(AT$22,,1-$F70),)</f>
        <v>0</v>
      </c>
      <c r="AU70" s="35" cm="1">
        <f t="array" aca="1" ref="AU70" ca="1">IF(AU$9&gt;=$F70,$H70*OFFSET(AU$22,,1-$F70),)</f>
        <v>6.2053128639140658</v>
      </c>
      <c r="AV70" s="35" cm="1">
        <f t="array" aca="1" ref="AV70" ca="1">IF(AV$9&gt;=$F70,$H70*OFFSET(AV$22,,1-$F70),)</f>
        <v>6.2053128639140658</v>
      </c>
      <c r="AW70" s="35" cm="1">
        <f t="array" aca="1" ref="AW70" ca="1">IF(AW$9&gt;=$F70,$H70*OFFSET(AW$22,,1-$F70),)</f>
        <v>6.2053128639140658</v>
      </c>
    </row>
    <row r="71" spans="4:49" outlineLevel="1" x14ac:dyDescent="0.2">
      <c r="F71" s="62">
        <f ca="1">OFFSET($I$9,,ROWS($E$33:$E71))</f>
        <v>39</v>
      </c>
      <c r="H71" s="64">
        <f ca="1">OFFSET($I$26,,ROWS($E$33:$E71))</f>
        <v>310.26564319570326</v>
      </c>
      <c r="J71" s="35" cm="1">
        <f t="array" aca="1" ref="J71" ca="1">IF(J$9&gt;=$F71,$H71*OFFSET(J$22,,1-$F71),)</f>
        <v>0</v>
      </c>
      <c r="K71" s="35" cm="1">
        <f t="array" aca="1" ref="K71" ca="1">IF(K$9&gt;=$F71,$H71*OFFSET(K$22,,1-$F71),)</f>
        <v>0</v>
      </c>
      <c r="L71" s="35" cm="1">
        <f t="array" aca="1" ref="L71" ca="1">IF(L$9&gt;=$F71,$H71*OFFSET(L$22,,1-$F71),)</f>
        <v>0</v>
      </c>
      <c r="M71" s="35" cm="1">
        <f t="array" aca="1" ref="M71" ca="1">IF(M$9&gt;=$F71,$H71*OFFSET(M$22,,1-$F71),)</f>
        <v>0</v>
      </c>
      <c r="N71" s="35" cm="1">
        <f t="array" aca="1" ref="N71" ca="1">IF(N$9&gt;=$F71,$H71*OFFSET(N$22,,1-$F71),)</f>
        <v>0</v>
      </c>
      <c r="O71" s="35" cm="1">
        <f t="array" aca="1" ref="O71" ca="1">IF(O$9&gt;=$F71,$H71*OFFSET(O$22,,1-$F71),)</f>
        <v>0</v>
      </c>
      <c r="P71" s="35" cm="1">
        <f t="array" aca="1" ref="P71" ca="1">IF(P$9&gt;=$F71,$H71*OFFSET(P$22,,1-$F71),)</f>
        <v>0</v>
      </c>
      <c r="Q71" s="35" cm="1">
        <f t="array" aca="1" ref="Q71" ca="1">IF(Q$9&gt;=$F71,$H71*OFFSET(Q$22,,1-$F71),)</f>
        <v>0</v>
      </c>
      <c r="R71" s="35" cm="1">
        <f t="array" aca="1" ref="R71" ca="1">IF(R$9&gt;=$F71,$H71*OFFSET(R$22,,1-$F71),)</f>
        <v>0</v>
      </c>
      <c r="S71" s="35" cm="1">
        <f t="array" aca="1" ref="S71" ca="1">IF(S$9&gt;=$F71,$H71*OFFSET(S$22,,1-$F71),)</f>
        <v>0</v>
      </c>
      <c r="T71" s="35" cm="1">
        <f t="array" aca="1" ref="T71" ca="1">IF(T$9&gt;=$F71,$H71*OFFSET(T$22,,1-$F71),)</f>
        <v>0</v>
      </c>
      <c r="U71" s="35" cm="1">
        <f t="array" aca="1" ref="U71" ca="1">IF(U$9&gt;=$F71,$H71*OFFSET(U$22,,1-$F71),)</f>
        <v>0</v>
      </c>
      <c r="V71" s="35" cm="1">
        <f t="array" aca="1" ref="V71" ca="1">IF(V$9&gt;=$F71,$H71*OFFSET(V$22,,1-$F71),)</f>
        <v>0</v>
      </c>
      <c r="W71" s="35" cm="1">
        <f t="array" aca="1" ref="W71" ca="1">IF(W$9&gt;=$F71,$H71*OFFSET(W$22,,1-$F71),)</f>
        <v>0</v>
      </c>
      <c r="X71" s="35" cm="1">
        <f t="array" aca="1" ref="X71" ca="1">IF(X$9&gt;=$F71,$H71*OFFSET(X$22,,1-$F71),)</f>
        <v>0</v>
      </c>
      <c r="Y71" s="35" cm="1">
        <f t="array" aca="1" ref="Y71" ca="1">IF(Y$9&gt;=$F71,$H71*OFFSET(Y$22,,1-$F71),)</f>
        <v>0</v>
      </c>
      <c r="Z71" s="35" cm="1">
        <f t="array" aca="1" ref="Z71" ca="1">IF(Z$9&gt;=$F71,$H71*OFFSET(Z$22,,1-$F71),)</f>
        <v>0</v>
      </c>
      <c r="AA71" s="35" cm="1">
        <f t="array" aca="1" ref="AA71" ca="1">IF(AA$9&gt;=$F71,$H71*OFFSET(AA$22,,1-$F71),)</f>
        <v>0</v>
      </c>
      <c r="AB71" s="35" cm="1">
        <f t="array" aca="1" ref="AB71" ca="1">IF(AB$9&gt;=$F71,$H71*OFFSET(AB$22,,1-$F71),)</f>
        <v>0</v>
      </c>
      <c r="AC71" s="35" cm="1">
        <f t="array" aca="1" ref="AC71" ca="1">IF(AC$9&gt;=$F71,$H71*OFFSET(AC$22,,1-$F71),)</f>
        <v>0</v>
      </c>
      <c r="AD71" s="35" cm="1">
        <f t="array" aca="1" ref="AD71" ca="1">IF(AD$9&gt;=$F71,$H71*OFFSET(AD$22,,1-$F71),)</f>
        <v>0</v>
      </c>
      <c r="AE71" s="35" cm="1">
        <f t="array" aca="1" ref="AE71" ca="1">IF(AE$9&gt;=$F71,$H71*OFFSET(AE$22,,1-$F71),)</f>
        <v>0</v>
      </c>
      <c r="AF71" s="35" cm="1">
        <f t="array" aca="1" ref="AF71" ca="1">IF(AF$9&gt;=$F71,$H71*OFFSET(AF$22,,1-$F71),)</f>
        <v>0</v>
      </c>
      <c r="AG71" s="35" cm="1">
        <f t="array" aca="1" ref="AG71" ca="1">IF(AG$9&gt;=$F71,$H71*OFFSET(AG$22,,1-$F71),)</f>
        <v>0</v>
      </c>
      <c r="AH71" s="35" cm="1">
        <f t="array" aca="1" ref="AH71" ca="1">IF(AH$9&gt;=$F71,$H71*OFFSET(AH$22,,1-$F71),)</f>
        <v>0</v>
      </c>
      <c r="AI71" s="35" cm="1">
        <f t="array" aca="1" ref="AI71" ca="1">IF(AI$9&gt;=$F71,$H71*OFFSET(AI$22,,1-$F71),)</f>
        <v>0</v>
      </c>
      <c r="AJ71" s="35" cm="1">
        <f t="array" aca="1" ref="AJ71" ca="1">IF(AJ$9&gt;=$F71,$H71*OFFSET(AJ$22,,1-$F71),)</f>
        <v>0</v>
      </c>
      <c r="AK71" s="35" cm="1">
        <f t="array" aca="1" ref="AK71" ca="1">IF(AK$9&gt;=$F71,$H71*OFFSET(AK$22,,1-$F71),)</f>
        <v>0</v>
      </c>
      <c r="AL71" s="35" cm="1">
        <f t="array" aca="1" ref="AL71" ca="1">IF(AL$9&gt;=$F71,$H71*OFFSET(AL$22,,1-$F71),)</f>
        <v>0</v>
      </c>
      <c r="AM71" s="35" cm="1">
        <f t="array" aca="1" ref="AM71" ca="1">IF(AM$9&gt;=$F71,$H71*OFFSET(AM$22,,1-$F71),)</f>
        <v>0</v>
      </c>
      <c r="AN71" s="35" cm="1">
        <f t="array" aca="1" ref="AN71" ca="1">IF(AN$9&gt;=$F71,$H71*OFFSET(AN$22,,1-$F71),)</f>
        <v>0</v>
      </c>
      <c r="AO71" s="35" cm="1">
        <f t="array" aca="1" ref="AO71" ca="1">IF(AO$9&gt;=$F71,$H71*OFFSET(AO$22,,1-$F71),)</f>
        <v>0</v>
      </c>
      <c r="AP71" s="35" cm="1">
        <f t="array" aca="1" ref="AP71" ca="1">IF(AP$9&gt;=$F71,$H71*OFFSET(AP$22,,1-$F71),)</f>
        <v>0</v>
      </c>
      <c r="AQ71" s="35" cm="1">
        <f t="array" aca="1" ref="AQ71" ca="1">IF(AQ$9&gt;=$F71,$H71*OFFSET(AQ$22,,1-$F71),)</f>
        <v>0</v>
      </c>
      <c r="AR71" s="35" cm="1">
        <f t="array" aca="1" ref="AR71" ca="1">IF(AR$9&gt;=$F71,$H71*OFFSET(AR$22,,1-$F71),)</f>
        <v>0</v>
      </c>
      <c r="AS71" s="35" cm="1">
        <f t="array" aca="1" ref="AS71" ca="1">IF(AS$9&gt;=$F71,$H71*OFFSET(AS$22,,1-$F71),)</f>
        <v>0</v>
      </c>
      <c r="AT71" s="35" cm="1">
        <f t="array" aca="1" ref="AT71" ca="1">IF(AT$9&gt;=$F71,$H71*OFFSET(AT$22,,1-$F71),)</f>
        <v>0</v>
      </c>
      <c r="AU71" s="35" cm="1">
        <f t="array" aca="1" ref="AU71" ca="1">IF(AU$9&gt;=$F71,$H71*OFFSET(AU$22,,1-$F71),)</f>
        <v>0</v>
      </c>
      <c r="AV71" s="35" cm="1">
        <f t="array" aca="1" ref="AV71" ca="1">IF(AV$9&gt;=$F71,$H71*OFFSET(AV$22,,1-$F71),)</f>
        <v>12.410625727828132</v>
      </c>
      <c r="AW71" s="35" cm="1">
        <f t="array" aca="1" ref="AW71" ca="1">IF(AW$9&gt;=$F71,$H71*OFFSET(AW$22,,1-$F71),)</f>
        <v>12.410625727828132</v>
      </c>
    </row>
    <row r="72" spans="4:49" outlineLevel="1" x14ac:dyDescent="0.2">
      <c r="F72" s="62">
        <f ca="1">OFFSET($I$9,,ROWS($E$33:$E72))</f>
        <v>40</v>
      </c>
      <c r="H72" s="64">
        <f ca="1">OFFSET($I$26,,ROWS($E$33:$E72))</f>
        <v>620.53128639140641</v>
      </c>
      <c r="J72" s="35" cm="1">
        <f t="array" aca="1" ref="J72" ca="1">IF(J$9&gt;=$F72,$H72*OFFSET(J$22,,1-$F72),)</f>
        <v>0</v>
      </c>
      <c r="K72" s="35" cm="1">
        <f t="array" aca="1" ref="K72" ca="1">IF(K$9&gt;=$F72,$H72*OFFSET(K$22,,1-$F72),)</f>
        <v>0</v>
      </c>
      <c r="L72" s="35" cm="1">
        <f t="array" aca="1" ref="L72" ca="1">IF(L$9&gt;=$F72,$H72*OFFSET(L$22,,1-$F72),)</f>
        <v>0</v>
      </c>
      <c r="M72" s="35" cm="1">
        <f t="array" aca="1" ref="M72" ca="1">IF(M$9&gt;=$F72,$H72*OFFSET(M$22,,1-$F72),)</f>
        <v>0</v>
      </c>
      <c r="N72" s="35" cm="1">
        <f t="array" aca="1" ref="N72" ca="1">IF(N$9&gt;=$F72,$H72*OFFSET(N$22,,1-$F72),)</f>
        <v>0</v>
      </c>
      <c r="O72" s="35" cm="1">
        <f t="array" aca="1" ref="O72" ca="1">IF(O$9&gt;=$F72,$H72*OFFSET(O$22,,1-$F72),)</f>
        <v>0</v>
      </c>
      <c r="P72" s="35" cm="1">
        <f t="array" aca="1" ref="P72" ca="1">IF(P$9&gt;=$F72,$H72*OFFSET(P$22,,1-$F72),)</f>
        <v>0</v>
      </c>
      <c r="Q72" s="35" cm="1">
        <f t="array" aca="1" ref="Q72" ca="1">IF(Q$9&gt;=$F72,$H72*OFFSET(Q$22,,1-$F72),)</f>
        <v>0</v>
      </c>
      <c r="R72" s="35" cm="1">
        <f t="array" aca="1" ref="R72" ca="1">IF(R$9&gt;=$F72,$H72*OFFSET(R$22,,1-$F72),)</f>
        <v>0</v>
      </c>
      <c r="S72" s="35" cm="1">
        <f t="array" aca="1" ref="S72" ca="1">IF(S$9&gt;=$F72,$H72*OFFSET(S$22,,1-$F72),)</f>
        <v>0</v>
      </c>
      <c r="T72" s="35" cm="1">
        <f t="array" aca="1" ref="T72" ca="1">IF(T$9&gt;=$F72,$H72*OFFSET(T$22,,1-$F72),)</f>
        <v>0</v>
      </c>
      <c r="U72" s="35" cm="1">
        <f t="array" aca="1" ref="U72" ca="1">IF(U$9&gt;=$F72,$H72*OFFSET(U$22,,1-$F72),)</f>
        <v>0</v>
      </c>
      <c r="V72" s="35" cm="1">
        <f t="array" aca="1" ref="V72" ca="1">IF(V$9&gt;=$F72,$H72*OFFSET(V$22,,1-$F72),)</f>
        <v>0</v>
      </c>
      <c r="W72" s="35" cm="1">
        <f t="array" aca="1" ref="W72" ca="1">IF(W$9&gt;=$F72,$H72*OFFSET(W$22,,1-$F72),)</f>
        <v>0</v>
      </c>
      <c r="X72" s="35" cm="1">
        <f t="array" aca="1" ref="X72" ca="1">IF(X$9&gt;=$F72,$H72*OFFSET(X$22,,1-$F72),)</f>
        <v>0</v>
      </c>
      <c r="Y72" s="35" cm="1">
        <f t="array" aca="1" ref="Y72" ca="1">IF(Y$9&gt;=$F72,$H72*OFFSET(Y$22,,1-$F72),)</f>
        <v>0</v>
      </c>
      <c r="Z72" s="35" cm="1">
        <f t="array" aca="1" ref="Z72" ca="1">IF(Z$9&gt;=$F72,$H72*OFFSET(Z$22,,1-$F72),)</f>
        <v>0</v>
      </c>
      <c r="AA72" s="35" cm="1">
        <f t="array" aca="1" ref="AA72" ca="1">IF(AA$9&gt;=$F72,$H72*OFFSET(AA$22,,1-$F72),)</f>
        <v>0</v>
      </c>
      <c r="AB72" s="35" cm="1">
        <f t="array" aca="1" ref="AB72" ca="1">IF(AB$9&gt;=$F72,$H72*OFFSET(AB$22,,1-$F72),)</f>
        <v>0</v>
      </c>
      <c r="AC72" s="35" cm="1">
        <f t="array" aca="1" ref="AC72" ca="1">IF(AC$9&gt;=$F72,$H72*OFFSET(AC$22,,1-$F72),)</f>
        <v>0</v>
      </c>
      <c r="AD72" s="35" cm="1">
        <f t="array" aca="1" ref="AD72" ca="1">IF(AD$9&gt;=$F72,$H72*OFFSET(AD$22,,1-$F72),)</f>
        <v>0</v>
      </c>
      <c r="AE72" s="35" cm="1">
        <f t="array" aca="1" ref="AE72" ca="1">IF(AE$9&gt;=$F72,$H72*OFFSET(AE$22,,1-$F72),)</f>
        <v>0</v>
      </c>
      <c r="AF72" s="35" cm="1">
        <f t="array" aca="1" ref="AF72" ca="1">IF(AF$9&gt;=$F72,$H72*OFFSET(AF$22,,1-$F72),)</f>
        <v>0</v>
      </c>
      <c r="AG72" s="35" cm="1">
        <f t="array" aca="1" ref="AG72" ca="1">IF(AG$9&gt;=$F72,$H72*OFFSET(AG$22,,1-$F72),)</f>
        <v>0</v>
      </c>
      <c r="AH72" s="35" cm="1">
        <f t="array" aca="1" ref="AH72" ca="1">IF(AH$9&gt;=$F72,$H72*OFFSET(AH$22,,1-$F72),)</f>
        <v>0</v>
      </c>
      <c r="AI72" s="35" cm="1">
        <f t="array" aca="1" ref="AI72" ca="1">IF(AI$9&gt;=$F72,$H72*OFFSET(AI$22,,1-$F72),)</f>
        <v>0</v>
      </c>
      <c r="AJ72" s="35" cm="1">
        <f t="array" aca="1" ref="AJ72" ca="1">IF(AJ$9&gt;=$F72,$H72*OFFSET(AJ$22,,1-$F72),)</f>
        <v>0</v>
      </c>
      <c r="AK72" s="35" cm="1">
        <f t="array" aca="1" ref="AK72" ca="1">IF(AK$9&gt;=$F72,$H72*OFFSET(AK$22,,1-$F72),)</f>
        <v>0</v>
      </c>
      <c r="AL72" s="35" cm="1">
        <f t="array" aca="1" ref="AL72" ca="1">IF(AL$9&gt;=$F72,$H72*OFFSET(AL$22,,1-$F72),)</f>
        <v>0</v>
      </c>
      <c r="AM72" s="35" cm="1">
        <f t="array" aca="1" ref="AM72" ca="1">IF(AM$9&gt;=$F72,$H72*OFFSET(AM$22,,1-$F72),)</f>
        <v>0</v>
      </c>
      <c r="AN72" s="35" cm="1">
        <f t="array" aca="1" ref="AN72" ca="1">IF(AN$9&gt;=$F72,$H72*OFFSET(AN$22,,1-$F72),)</f>
        <v>0</v>
      </c>
      <c r="AO72" s="35" cm="1">
        <f t="array" aca="1" ref="AO72" ca="1">IF(AO$9&gt;=$F72,$H72*OFFSET(AO$22,,1-$F72),)</f>
        <v>0</v>
      </c>
      <c r="AP72" s="35" cm="1">
        <f t="array" aca="1" ref="AP72" ca="1">IF(AP$9&gt;=$F72,$H72*OFFSET(AP$22,,1-$F72),)</f>
        <v>0</v>
      </c>
      <c r="AQ72" s="35" cm="1">
        <f t="array" aca="1" ref="AQ72" ca="1">IF(AQ$9&gt;=$F72,$H72*OFFSET(AQ$22,,1-$F72),)</f>
        <v>0</v>
      </c>
      <c r="AR72" s="35" cm="1">
        <f t="array" aca="1" ref="AR72" ca="1">IF(AR$9&gt;=$F72,$H72*OFFSET(AR$22,,1-$F72),)</f>
        <v>0</v>
      </c>
      <c r="AS72" s="35" cm="1">
        <f t="array" aca="1" ref="AS72" ca="1">IF(AS$9&gt;=$F72,$H72*OFFSET(AS$22,,1-$F72),)</f>
        <v>0</v>
      </c>
      <c r="AT72" s="35" cm="1">
        <f t="array" aca="1" ref="AT72" ca="1">IF(AT$9&gt;=$F72,$H72*OFFSET(AT$22,,1-$F72),)</f>
        <v>0</v>
      </c>
      <c r="AU72" s="35" cm="1">
        <f t="array" aca="1" ref="AU72" ca="1">IF(AU$9&gt;=$F72,$H72*OFFSET(AU$22,,1-$F72),)</f>
        <v>0</v>
      </c>
      <c r="AV72" s="35" cm="1">
        <f t="array" aca="1" ref="AV72" ca="1">IF(AV$9&gt;=$F72,$H72*OFFSET(AV$22,,1-$F72),)</f>
        <v>0</v>
      </c>
      <c r="AW72" s="35" cm="1">
        <f t="array" aca="1" ref="AW72" ca="1">IF(AW$9&gt;=$F72,$H72*OFFSET(AW$22,,1-$F72),)</f>
        <v>24.821251455656256</v>
      </c>
    </row>
    <row r="73" spans="4:49" outlineLevel="1" x14ac:dyDescent="0.2"/>
    <row r="74" spans="4:49" outlineLevel="1" x14ac:dyDescent="0.2">
      <c r="F74" s="67" t="s">
        <v>93</v>
      </c>
      <c r="J74" s="66">
        <f ca="1">SUM(J33:J72)</f>
        <v>12</v>
      </c>
      <c r="K74" s="66">
        <f t="shared" ref="K74:AW74" ca="1" si="1">SUM(K33:K72)</f>
        <v>16</v>
      </c>
      <c r="L74" s="66">
        <f t="shared" ca="1" si="1"/>
        <v>24</v>
      </c>
      <c r="M74" s="66">
        <f t="shared" ca="1" si="1"/>
        <v>40</v>
      </c>
      <c r="N74" s="66">
        <f t="shared" ca="1" si="1"/>
        <v>52.6</v>
      </c>
      <c r="O74" s="66">
        <f t="shared" ca="1" si="1"/>
        <v>56.800000000000004</v>
      </c>
      <c r="P74" s="66">
        <f t="shared" ca="1" si="1"/>
        <v>65.2</v>
      </c>
      <c r="Q74" s="66">
        <f t="shared" ca="1" si="1"/>
        <v>82</v>
      </c>
      <c r="R74" s="66">
        <f t="shared" ca="1" si="1"/>
        <v>95.23</v>
      </c>
      <c r="S74" s="66">
        <f t="shared" ca="1" si="1"/>
        <v>99.64</v>
      </c>
      <c r="T74" s="66">
        <f t="shared" ca="1" si="1"/>
        <v>108.46000000000001</v>
      </c>
      <c r="U74" s="66">
        <f t="shared" ca="1" si="1"/>
        <v>282.09999999999997</v>
      </c>
      <c r="V74" s="66">
        <f t="shared" ca="1" si="1"/>
        <v>179.99149999999997</v>
      </c>
      <c r="W74" s="66">
        <f t="shared" ca="1" si="1"/>
        <v>232.62199999999999</v>
      </c>
      <c r="X74" s="66">
        <f t="shared" ca="1" si="1"/>
        <v>337.88299999999998</v>
      </c>
      <c r="Y74" s="66">
        <f t="shared" ca="1" si="1"/>
        <v>296.20499999999998</v>
      </c>
      <c r="Z74" s="66">
        <f t="shared" ca="1" si="1"/>
        <v>188.991075</v>
      </c>
      <c r="AA74" s="66">
        <f t="shared" ca="1" si="1"/>
        <v>244.25309999999996</v>
      </c>
      <c r="AB74" s="66">
        <f t="shared" ca="1" si="1"/>
        <v>354.77714999999995</v>
      </c>
      <c r="AC74" s="66">
        <f t="shared" ca="1" si="1"/>
        <v>311.01525000000004</v>
      </c>
      <c r="AD74" s="66">
        <f t="shared" ca="1" si="1"/>
        <v>198.44062875</v>
      </c>
      <c r="AE74" s="66">
        <f t="shared" ca="1" si="1"/>
        <v>256.465755</v>
      </c>
      <c r="AF74" s="66">
        <f t="shared" ca="1" si="1"/>
        <v>372.51600749999994</v>
      </c>
      <c r="AG74" s="66">
        <f t="shared" ca="1" si="1"/>
        <v>326.5660125</v>
      </c>
      <c r="AH74" s="66">
        <f t="shared" ca="1" si="1"/>
        <v>208.36266018750001</v>
      </c>
      <c r="AI74" s="66">
        <f t="shared" ca="1" si="1"/>
        <v>269.28904274999996</v>
      </c>
      <c r="AJ74" s="66">
        <f t="shared" ca="1" si="1"/>
        <v>391.14180787499998</v>
      </c>
      <c r="AK74" s="66">
        <f t="shared" ca="1" si="1"/>
        <v>342.89431312500005</v>
      </c>
      <c r="AL74" s="66">
        <f t="shared" ca="1" si="1"/>
        <v>218.78079319687504</v>
      </c>
      <c r="AM74" s="66">
        <f t="shared" ca="1" si="1"/>
        <v>282.7534948875001</v>
      </c>
      <c r="AN74" s="66">
        <f t="shared" ca="1" si="1"/>
        <v>410.69889826874999</v>
      </c>
      <c r="AO74" s="66">
        <f t="shared" ca="1" si="1"/>
        <v>360.03902878125007</v>
      </c>
      <c r="AP74" s="66">
        <f t="shared" ca="1" si="1"/>
        <v>229.71983285671882</v>
      </c>
      <c r="AQ74" s="66">
        <f t="shared" ca="1" si="1"/>
        <v>296.89116963187507</v>
      </c>
      <c r="AR74" s="66">
        <f t="shared" ca="1" si="1"/>
        <v>431.23384318218757</v>
      </c>
      <c r="AS74" s="66">
        <f t="shared" ca="1" si="1"/>
        <v>378.04098022031263</v>
      </c>
      <c r="AT74" s="66">
        <f t="shared" ca="1" si="1"/>
        <v>241.20582449955481</v>
      </c>
      <c r="AU74" s="66">
        <f t="shared" ca="1" si="1"/>
        <v>311.73572811346884</v>
      </c>
      <c r="AV74" s="66">
        <f t="shared" ca="1" si="1"/>
        <v>452.79553534129695</v>
      </c>
      <c r="AW74" s="66">
        <f t="shared" ca="1" si="1"/>
        <v>396.94302923132818</v>
      </c>
    </row>
    <row r="75" spans="4:49" outlineLevel="1" x14ac:dyDescent="0.2"/>
    <row r="76" spans="4:49" ht="15" outlineLevel="1" x14ac:dyDescent="0.25">
      <c r="D76" s="4" t="s">
        <v>95</v>
      </c>
    </row>
    <row r="77" spans="4:49" outlineLevel="1" x14ac:dyDescent="0.2"/>
    <row r="78" spans="4:49" outlineLevel="1" x14ac:dyDescent="0.2">
      <c r="E78" t="s">
        <v>86</v>
      </c>
      <c r="J78" s="65">
        <f>IF(J$9=1,,I81)</f>
        <v>0</v>
      </c>
      <c r="K78" s="65">
        <f t="shared" ref="K78:AW78" ca="1" si="2">IF(K$9=1,,J81)</f>
        <v>288</v>
      </c>
      <c r="L78" s="65">
        <f t="shared" ca="1" si="2"/>
        <v>372</v>
      </c>
      <c r="M78" s="65">
        <f t="shared" ca="1" si="2"/>
        <v>548</v>
      </c>
      <c r="N78" s="65">
        <f t="shared" ca="1" si="2"/>
        <v>907.99999999999989</v>
      </c>
      <c r="O78" s="65">
        <f t="shared" ca="1" si="2"/>
        <v>1170.4000000000001</v>
      </c>
      <c r="P78" s="65">
        <f t="shared" ca="1" si="2"/>
        <v>1218.6000000000001</v>
      </c>
      <c r="Q78" s="65">
        <f t="shared" ca="1" si="2"/>
        <v>1363.4</v>
      </c>
      <c r="R78" s="65">
        <f t="shared" ca="1" si="2"/>
        <v>1701.4</v>
      </c>
      <c r="S78" s="65">
        <f t="shared" ca="1" si="2"/>
        <v>1936.92</v>
      </c>
      <c r="T78" s="65">
        <f t="shared" ca="1" si="2"/>
        <v>1947.53</v>
      </c>
      <c r="U78" s="65">
        <f t="shared" ca="1" si="2"/>
        <v>2059.5699999999997</v>
      </c>
      <c r="V78" s="65">
        <f t="shared" ca="1" si="2"/>
        <v>2218.4699999999998</v>
      </c>
      <c r="W78" s="65">
        <f t="shared" ca="1" si="2"/>
        <v>2385.7659999999996</v>
      </c>
      <c r="X78" s="65">
        <f t="shared" ca="1" si="2"/>
        <v>2268.9064999999996</v>
      </c>
      <c r="Y78" s="65">
        <f t="shared" ca="1" si="2"/>
        <v>2162.5484999999999</v>
      </c>
      <c r="Z78" s="65">
        <f t="shared" ca="1" si="2"/>
        <v>2329.3934999999997</v>
      </c>
      <c r="AA78" s="65">
        <f t="shared" ca="1" si="2"/>
        <v>2505.0542999999998</v>
      </c>
      <c r="AB78" s="65">
        <f t="shared" ca="1" si="2"/>
        <v>2382.3518249999997</v>
      </c>
      <c r="AC78" s="65">
        <f t="shared" ca="1" si="2"/>
        <v>2270.675925</v>
      </c>
      <c r="AD78" s="65">
        <f t="shared" ca="1" si="2"/>
        <v>2445.863175</v>
      </c>
      <c r="AE78" s="65">
        <f t="shared" ca="1" si="2"/>
        <v>2630.3070149999999</v>
      </c>
      <c r="AF78" s="65">
        <f t="shared" ca="1" si="2"/>
        <v>2501.4694162499995</v>
      </c>
      <c r="AG78" s="65">
        <f t="shared" ca="1" si="2"/>
        <v>2384.2097212499998</v>
      </c>
      <c r="AH78" s="65">
        <f t="shared" ca="1" si="2"/>
        <v>2568.1563337499997</v>
      </c>
      <c r="AI78" s="65">
        <f t="shared" ca="1" si="2"/>
        <v>2761.8223657499998</v>
      </c>
      <c r="AJ78" s="65">
        <f t="shared" ca="1" si="2"/>
        <v>2626.5428870624996</v>
      </c>
      <c r="AK78" s="65">
        <f t="shared" ca="1" si="2"/>
        <v>2503.4202073124998</v>
      </c>
      <c r="AL78" s="65">
        <f t="shared" ca="1" si="2"/>
        <v>2696.5641504374998</v>
      </c>
      <c r="AM78" s="65">
        <f t="shared" ca="1" si="2"/>
        <v>2899.9134840375</v>
      </c>
      <c r="AN78" s="65">
        <f t="shared" ca="1" si="2"/>
        <v>2757.8700314156249</v>
      </c>
      <c r="AO78" s="65">
        <f t="shared" ca="1" si="2"/>
        <v>2628.5912176781253</v>
      </c>
      <c r="AP78" s="65">
        <f t="shared" ca="1" si="2"/>
        <v>2831.3923579593752</v>
      </c>
      <c r="AQ78" s="65">
        <f t="shared" ca="1" si="2"/>
        <v>3044.9091582393753</v>
      </c>
      <c r="AR78" s="65">
        <f t="shared" ca="1" si="2"/>
        <v>2895.7635329864065</v>
      </c>
      <c r="AS78" s="65">
        <f t="shared" ca="1" si="2"/>
        <v>2760.0207785620314</v>
      </c>
      <c r="AT78" s="65">
        <f t="shared" ca="1" si="2"/>
        <v>2972.961975857344</v>
      </c>
      <c r="AU78" s="65">
        <f t="shared" ca="1" si="2"/>
        <v>3197.1546161513443</v>
      </c>
      <c r="AV78" s="65">
        <f t="shared" ca="1" si="2"/>
        <v>3040.5517096357271</v>
      </c>
      <c r="AW78" s="65">
        <f t="shared" ca="1" si="2"/>
        <v>2898.0218174901338</v>
      </c>
    </row>
    <row r="79" spans="4:49" outlineLevel="1" x14ac:dyDescent="0.2">
      <c r="E79" t="s">
        <v>96</v>
      </c>
      <c r="J79" s="65">
        <f>J$26</f>
        <v>300</v>
      </c>
      <c r="K79" s="65">
        <f t="shared" ref="K79:AW79" si="3">K$26</f>
        <v>100</v>
      </c>
      <c r="L79" s="65">
        <f t="shared" si="3"/>
        <v>200</v>
      </c>
      <c r="M79" s="65">
        <f t="shared" si="3"/>
        <v>399.99999999999989</v>
      </c>
      <c r="N79" s="65">
        <f t="shared" si="3"/>
        <v>315</v>
      </c>
      <c r="O79" s="65">
        <f t="shared" si="3"/>
        <v>105</v>
      </c>
      <c r="P79" s="65">
        <f t="shared" si="3"/>
        <v>210</v>
      </c>
      <c r="Q79" s="65">
        <f t="shared" si="3"/>
        <v>419.99999999999989</v>
      </c>
      <c r="R79" s="65">
        <f t="shared" si="3"/>
        <v>330.75</v>
      </c>
      <c r="S79" s="65">
        <f t="shared" si="3"/>
        <v>110.25</v>
      </c>
      <c r="T79" s="65">
        <f t="shared" si="3"/>
        <v>220.5</v>
      </c>
      <c r="U79" s="65">
        <f t="shared" si="3"/>
        <v>440.99999999999989</v>
      </c>
      <c r="V79" s="65">
        <f t="shared" si="3"/>
        <v>347.28750000000002</v>
      </c>
      <c r="W79" s="65">
        <f t="shared" si="3"/>
        <v>115.7625</v>
      </c>
      <c r="X79" s="65">
        <f t="shared" si="3"/>
        <v>231.52500000000001</v>
      </c>
      <c r="Y79" s="65">
        <f t="shared" si="3"/>
        <v>463.0499999999999</v>
      </c>
      <c r="Z79" s="65">
        <f t="shared" si="3"/>
        <v>364.65187500000002</v>
      </c>
      <c r="AA79" s="65">
        <f t="shared" si="3"/>
        <v>121.55062500000001</v>
      </c>
      <c r="AB79" s="65">
        <f t="shared" si="3"/>
        <v>243.10125000000002</v>
      </c>
      <c r="AC79" s="65">
        <f t="shared" si="3"/>
        <v>486.20249999999993</v>
      </c>
      <c r="AD79" s="65">
        <f t="shared" si="3"/>
        <v>382.88446875000005</v>
      </c>
      <c r="AE79" s="65">
        <f t="shared" si="3"/>
        <v>127.62815625000002</v>
      </c>
      <c r="AF79" s="65">
        <f t="shared" si="3"/>
        <v>255.25631250000004</v>
      </c>
      <c r="AG79" s="65">
        <f t="shared" si="3"/>
        <v>510.51262499999996</v>
      </c>
      <c r="AH79" s="65">
        <f t="shared" si="3"/>
        <v>402.0286921875001</v>
      </c>
      <c r="AI79" s="65">
        <f t="shared" si="3"/>
        <v>134.00956406250003</v>
      </c>
      <c r="AJ79" s="65">
        <f t="shared" si="3"/>
        <v>268.01912812500007</v>
      </c>
      <c r="AK79" s="65">
        <f t="shared" si="3"/>
        <v>536.03825625000002</v>
      </c>
      <c r="AL79" s="65">
        <f t="shared" si="3"/>
        <v>422.13012679687512</v>
      </c>
      <c r="AM79" s="65">
        <f t="shared" si="3"/>
        <v>140.71004226562505</v>
      </c>
      <c r="AN79" s="65">
        <f t="shared" si="3"/>
        <v>281.4200845312501</v>
      </c>
      <c r="AO79" s="65">
        <f t="shared" si="3"/>
        <v>562.84016906250008</v>
      </c>
      <c r="AP79" s="65">
        <f t="shared" si="3"/>
        <v>443.23663313671886</v>
      </c>
      <c r="AQ79" s="65">
        <f t="shared" si="3"/>
        <v>147.74554437890632</v>
      </c>
      <c r="AR79" s="65">
        <f t="shared" si="3"/>
        <v>295.49108875781263</v>
      </c>
      <c r="AS79" s="65">
        <f t="shared" si="3"/>
        <v>590.98217751562515</v>
      </c>
      <c r="AT79" s="65">
        <f t="shared" si="3"/>
        <v>465.39846479355481</v>
      </c>
      <c r="AU79" s="65">
        <f t="shared" si="3"/>
        <v>155.13282159785163</v>
      </c>
      <c r="AV79" s="65">
        <f t="shared" si="3"/>
        <v>310.26564319570326</v>
      </c>
      <c r="AW79" s="65">
        <f t="shared" si="3"/>
        <v>620.53128639140641</v>
      </c>
    </row>
    <row r="80" spans="4:49" outlineLevel="1" x14ac:dyDescent="0.2">
      <c r="E80" t="s">
        <v>97</v>
      </c>
      <c r="J80" s="65">
        <f ca="1">-J74</f>
        <v>-12</v>
      </c>
      <c r="K80" s="65">
        <f t="shared" ref="K80:AW80" ca="1" si="4">-K74</f>
        <v>-16</v>
      </c>
      <c r="L80" s="65">
        <f t="shared" ca="1" si="4"/>
        <v>-24</v>
      </c>
      <c r="M80" s="65">
        <f t="shared" ca="1" si="4"/>
        <v>-40</v>
      </c>
      <c r="N80" s="65">
        <f t="shared" ca="1" si="4"/>
        <v>-52.6</v>
      </c>
      <c r="O80" s="65">
        <f t="shared" ca="1" si="4"/>
        <v>-56.800000000000004</v>
      </c>
      <c r="P80" s="65">
        <f t="shared" ca="1" si="4"/>
        <v>-65.2</v>
      </c>
      <c r="Q80" s="65">
        <f t="shared" ca="1" si="4"/>
        <v>-82</v>
      </c>
      <c r="R80" s="65">
        <f t="shared" ca="1" si="4"/>
        <v>-95.23</v>
      </c>
      <c r="S80" s="65">
        <f t="shared" ca="1" si="4"/>
        <v>-99.64</v>
      </c>
      <c r="T80" s="65">
        <f t="shared" ca="1" si="4"/>
        <v>-108.46000000000001</v>
      </c>
      <c r="U80" s="65">
        <f t="shared" ca="1" si="4"/>
        <v>-282.09999999999997</v>
      </c>
      <c r="V80" s="65">
        <f t="shared" ca="1" si="4"/>
        <v>-179.99149999999997</v>
      </c>
      <c r="W80" s="65">
        <f t="shared" ca="1" si="4"/>
        <v>-232.62199999999999</v>
      </c>
      <c r="X80" s="65">
        <f t="shared" ca="1" si="4"/>
        <v>-337.88299999999998</v>
      </c>
      <c r="Y80" s="65">
        <f t="shared" ca="1" si="4"/>
        <v>-296.20499999999998</v>
      </c>
      <c r="Z80" s="65">
        <f t="shared" ca="1" si="4"/>
        <v>-188.991075</v>
      </c>
      <c r="AA80" s="65">
        <f t="shared" ca="1" si="4"/>
        <v>-244.25309999999996</v>
      </c>
      <c r="AB80" s="65">
        <f t="shared" ca="1" si="4"/>
        <v>-354.77714999999995</v>
      </c>
      <c r="AC80" s="65">
        <f t="shared" ca="1" si="4"/>
        <v>-311.01525000000004</v>
      </c>
      <c r="AD80" s="65">
        <f t="shared" ca="1" si="4"/>
        <v>-198.44062875</v>
      </c>
      <c r="AE80" s="65">
        <f t="shared" ca="1" si="4"/>
        <v>-256.465755</v>
      </c>
      <c r="AF80" s="65">
        <f t="shared" ca="1" si="4"/>
        <v>-372.51600749999994</v>
      </c>
      <c r="AG80" s="65">
        <f t="shared" ca="1" si="4"/>
        <v>-326.5660125</v>
      </c>
      <c r="AH80" s="65">
        <f t="shared" ca="1" si="4"/>
        <v>-208.36266018750001</v>
      </c>
      <c r="AI80" s="65">
        <f t="shared" ca="1" si="4"/>
        <v>-269.28904274999996</v>
      </c>
      <c r="AJ80" s="65">
        <f t="shared" ca="1" si="4"/>
        <v>-391.14180787499998</v>
      </c>
      <c r="AK80" s="65">
        <f t="shared" ca="1" si="4"/>
        <v>-342.89431312500005</v>
      </c>
      <c r="AL80" s="65">
        <f t="shared" ca="1" si="4"/>
        <v>-218.78079319687504</v>
      </c>
      <c r="AM80" s="65">
        <f t="shared" ca="1" si="4"/>
        <v>-282.7534948875001</v>
      </c>
      <c r="AN80" s="65">
        <f t="shared" ca="1" si="4"/>
        <v>-410.69889826874999</v>
      </c>
      <c r="AO80" s="65">
        <f t="shared" ca="1" si="4"/>
        <v>-360.03902878125007</v>
      </c>
      <c r="AP80" s="65">
        <f t="shared" ca="1" si="4"/>
        <v>-229.71983285671882</v>
      </c>
      <c r="AQ80" s="65">
        <f t="shared" ca="1" si="4"/>
        <v>-296.89116963187507</v>
      </c>
      <c r="AR80" s="65">
        <f t="shared" ca="1" si="4"/>
        <v>-431.23384318218757</v>
      </c>
      <c r="AS80" s="65">
        <f t="shared" ca="1" si="4"/>
        <v>-378.04098022031263</v>
      </c>
      <c r="AT80" s="65">
        <f t="shared" ca="1" si="4"/>
        <v>-241.20582449955481</v>
      </c>
      <c r="AU80" s="65">
        <f t="shared" ca="1" si="4"/>
        <v>-311.73572811346884</v>
      </c>
      <c r="AV80" s="65">
        <f t="shared" ca="1" si="4"/>
        <v>-452.79553534129695</v>
      </c>
      <c r="AW80" s="65">
        <f t="shared" ca="1" si="4"/>
        <v>-396.94302923132818</v>
      </c>
    </row>
    <row r="81" spans="3:49" outlineLevel="1" x14ac:dyDescent="0.2">
      <c r="E81" t="s">
        <v>98</v>
      </c>
      <c r="J81" s="66">
        <f ca="1">SUM(J78:J80)</f>
        <v>288</v>
      </c>
      <c r="K81" s="66">
        <f t="shared" ref="K81:AW81" ca="1" si="5">SUM(K78:K80)</f>
        <v>372</v>
      </c>
      <c r="L81" s="66">
        <f t="shared" ca="1" si="5"/>
        <v>548</v>
      </c>
      <c r="M81" s="66">
        <f t="shared" ca="1" si="5"/>
        <v>907.99999999999989</v>
      </c>
      <c r="N81" s="66">
        <f t="shared" ca="1" si="5"/>
        <v>1170.4000000000001</v>
      </c>
      <c r="O81" s="66">
        <f t="shared" ca="1" si="5"/>
        <v>1218.6000000000001</v>
      </c>
      <c r="P81" s="66">
        <f t="shared" ca="1" si="5"/>
        <v>1363.4</v>
      </c>
      <c r="Q81" s="66">
        <f t="shared" ca="1" si="5"/>
        <v>1701.4</v>
      </c>
      <c r="R81" s="66">
        <f t="shared" ca="1" si="5"/>
        <v>1936.92</v>
      </c>
      <c r="S81" s="66">
        <f t="shared" ca="1" si="5"/>
        <v>1947.53</v>
      </c>
      <c r="T81" s="66">
        <f t="shared" ca="1" si="5"/>
        <v>2059.5699999999997</v>
      </c>
      <c r="U81" s="66">
        <f t="shared" ca="1" si="5"/>
        <v>2218.4699999999998</v>
      </c>
      <c r="V81" s="66">
        <f t="shared" ca="1" si="5"/>
        <v>2385.7659999999996</v>
      </c>
      <c r="W81" s="66">
        <f t="shared" ca="1" si="5"/>
        <v>2268.9064999999996</v>
      </c>
      <c r="X81" s="66">
        <f t="shared" ca="1" si="5"/>
        <v>2162.5484999999999</v>
      </c>
      <c r="Y81" s="66">
        <f t="shared" ca="1" si="5"/>
        <v>2329.3934999999997</v>
      </c>
      <c r="Z81" s="66">
        <f t="shared" ca="1" si="5"/>
        <v>2505.0542999999998</v>
      </c>
      <c r="AA81" s="66">
        <f t="shared" ca="1" si="5"/>
        <v>2382.3518249999997</v>
      </c>
      <c r="AB81" s="66">
        <f t="shared" ca="1" si="5"/>
        <v>2270.675925</v>
      </c>
      <c r="AC81" s="66">
        <f t="shared" ca="1" si="5"/>
        <v>2445.863175</v>
      </c>
      <c r="AD81" s="66">
        <f t="shared" ca="1" si="5"/>
        <v>2630.3070149999999</v>
      </c>
      <c r="AE81" s="66">
        <f t="shared" ca="1" si="5"/>
        <v>2501.4694162499995</v>
      </c>
      <c r="AF81" s="66">
        <f t="shared" ca="1" si="5"/>
        <v>2384.2097212499998</v>
      </c>
      <c r="AG81" s="66">
        <f t="shared" ca="1" si="5"/>
        <v>2568.1563337499997</v>
      </c>
      <c r="AH81" s="66">
        <f t="shared" ca="1" si="5"/>
        <v>2761.8223657499998</v>
      </c>
      <c r="AI81" s="66">
        <f t="shared" ca="1" si="5"/>
        <v>2626.5428870624996</v>
      </c>
      <c r="AJ81" s="66">
        <f t="shared" ca="1" si="5"/>
        <v>2503.4202073124998</v>
      </c>
      <c r="AK81" s="66">
        <f t="shared" ca="1" si="5"/>
        <v>2696.5641504374998</v>
      </c>
      <c r="AL81" s="66">
        <f t="shared" ca="1" si="5"/>
        <v>2899.9134840375</v>
      </c>
      <c r="AM81" s="66">
        <f t="shared" ca="1" si="5"/>
        <v>2757.8700314156249</v>
      </c>
      <c r="AN81" s="66">
        <f t="shared" ca="1" si="5"/>
        <v>2628.5912176781253</v>
      </c>
      <c r="AO81" s="66">
        <f t="shared" ca="1" si="5"/>
        <v>2831.3923579593752</v>
      </c>
      <c r="AP81" s="66">
        <f t="shared" ca="1" si="5"/>
        <v>3044.9091582393753</v>
      </c>
      <c r="AQ81" s="66">
        <f t="shared" ca="1" si="5"/>
        <v>2895.7635329864065</v>
      </c>
      <c r="AR81" s="66">
        <f t="shared" ca="1" si="5"/>
        <v>2760.0207785620314</v>
      </c>
      <c r="AS81" s="66">
        <f t="shared" ca="1" si="5"/>
        <v>2972.961975857344</v>
      </c>
      <c r="AT81" s="66">
        <f t="shared" ca="1" si="5"/>
        <v>3197.1546161513443</v>
      </c>
      <c r="AU81" s="66">
        <f t="shared" ca="1" si="5"/>
        <v>3040.5517096357271</v>
      </c>
      <c r="AV81" s="66">
        <f t="shared" ca="1" si="5"/>
        <v>2898.0218174901338</v>
      </c>
      <c r="AW81" s="66">
        <f t="shared" ca="1" si="5"/>
        <v>3121.610074650212</v>
      </c>
    </row>
    <row r="82" spans="3:49" outlineLevel="1" x14ac:dyDescent="0.2"/>
    <row r="83" spans="3:49" outlineLevel="1" x14ac:dyDescent="0.2">
      <c r="E83" t="s">
        <v>89</v>
      </c>
      <c r="J83" s="68">
        <f>IF(AND(J$9&gt;$H$24,J78&lt;&gt;0),-J80/J78,)</f>
        <v>0</v>
      </c>
      <c r="K83" s="68">
        <f t="shared" ref="K83:AW83" ca="1" si="6">IF(AND(K$9&gt;$H$24,K78&lt;&gt;0),-K80/K78,)</f>
        <v>0</v>
      </c>
      <c r="L83" s="68">
        <f t="shared" ca="1" si="6"/>
        <v>0</v>
      </c>
      <c r="M83" s="68">
        <f t="shared" ca="1" si="6"/>
        <v>0</v>
      </c>
      <c r="N83" s="68">
        <f t="shared" ca="1" si="6"/>
        <v>0</v>
      </c>
      <c r="O83" s="68">
        <f t="shared" ca="1" si="6"/>
        <v>0</v>
      </c>
      <c r="P83" s="68">
        <f t="shared" ca="1" si="6"/>
        <v>0</v>
      </c>
      <c r="Q83" s="68">
        <f t="shared" ca="1" si="6"/>
        <v>0</v>
      </c>
      <c r="R83" s="68">
        <f t="shared" ca="1" si="6"/>
        <v>0</v>
      </c>
      <c r="S83" s="68">
        <f t="shared" ca="1" si="6"/>
        <v>0</v>
      </c>
      <c r="T83" s="68">
        <f t="shared" ca="1" si="6"/>
        <v>0</v>
      </c>
      <c r="U83" s="68">
        <f t="shared" ca="1" si="6"/>
        <v>0</v>
      </c>
      <c r="V83" s="68">
        <f t="shared" ca="1" si="6"/>
        <v>8.1133168354767013E-2</v>
      </c>
      <c r="W83" s="68">
        <f t="shared" ca="1" si="6"/>
        <v>9.7504113982678942E-2</v>
      </c>
      <c r="X83" s="68">
        <f t="shared" ca="1" si="6"/>
        <v>0.14891887347495369</v>
      </c>
      <c r="Y83" s="68">
        <f t="shared" ca="1" si="6"/>
        <v>0.13697033846870948</v>
      </c>
      <c r="Z83" s="68">
        <f t="shared" ca="1" si="6"/>
        <v>8.1133168354767027E-2</v>
      </c>
      <c r="AA83" s="68">
        <f t="shared" ca="1" si="6"/>
        <v>9.7504113982678928E-2</v>
      </c>
      <c r="AB83" s="68">
        <f t="shared" ca="1" si="6"/>
        <v>0.14891887347495367</v>
      </c>
      <c r="AC83" s="68">
        <f t="shared" ca="1" si="6"/>
        <v>0.13697033846870951</v>
      </c>
      <c r="AD83" s="68">
        <f t="shared" ca="1" si="6"/>
        <v>8.1133168354767027E-2</v>
      </c>
      <c r="AE83" s="68">
        <f t="shared" ca="1" si="6"/>
        <v>9.7504113982678942E-2</v>
      </c>
      <c r="AF83" s="68">
        <f t="shared" ca="1" si="6"/>
        <v>0.14891887347495369</v>
      </c>
      <c r="AG83" s="68">
        <f t="shared" ca="1" si="6"/>
        <v>0.13697033846870951</v>
      </c>
      <c r="AH83" s="68">
        <f t="shared" ca="1" si="6"/>
        <v>8.1133168354767041E-2</v>
      </c>
      <c r="AI83" s="68">
        <f t="shared" ca="1" si="6"/>
        <v>9.7504113982678928E-2</v>
      </c>
      <c r="AJ83" s="68">
        <f t="shared" ca="1" si="6"/>
        <v>0.14891887347495369</v>
      </c>
      <c r="AK83" s="68">
        <f t="shared" ca="1" si="6"/>
        <v>0.13697033846870951</v>
      </c>
      <c r="AL83" s="68">
        <f t="shared" ca="1" si="6"/>
        <v>8.1133168354767041E-2</v>
      </c>
      <c r="AM83" s="68">
        <f t="shared" ca="1" si="6"/>
        <v>9.7504113982678969E-2</v>
      </c>
      <c r="AN83" s="68">
        <f t="shared" ca="1" si="6"/>
        <v>0.14891887347495369</v>
      </c>
      <c r="AO83" s="68">
        <f t="shared" ca="1" si="6"/>
        <v>0.13697033846870948</v>
      </c>
      <c r="AP83" s="68">
        <f t="shared" ca="1" si="6"/>
        <v>8.1133168354767041E-2</v>
      </c>
      <c r="AQ83" s="68">
        <f t="shared" ca="1" si="6"/>
        <v>9.7504113982678955E-2</v>
      </c>
      <c r="AR83" s="68">
        <f t="shared" ca="1" si="6"/>
        <v>0.14891887347495369</v>
      </c>
      <c r="AS83" s="68">
        <f t="shared" ca="1" si="6"/>
        <v>0.13697033846870954</v>
      </c>
      <c r="AT83" s="68">
        <f t="shared" ca="1" si="6"/>
        <v>8.1133168354767055E-2</v>
      </c>
      <c r="AU83" s="68">
        <f t="shared" ca="1" si="6"/>
        <v>9.7504113982678955E-2</v>
      </c>
      <c r="AV83" s="68">
        <f t="shared" ca="1" si="6"/>
        <v>0.14891887347495369</v>
      </c>
      <c r="AW83" s="68">
        <f t="shared" ca="1" si="6"/>
        <v>0.13697033846870946</v>
      </c>
    </row>
    <row r="84" spans="3:49" s="52" customFormat="1" outlineLevel="1" x14ac:dyDescent="0.2"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</row>
    <row r="85" spans="3:49" s="52" customFormat="1" outlineLevel="1" x14ac:dyDescent="0.2"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</row>
    <row r="86" spans="3:49" ht="16.5" outlineLevel="1" x14ac:dyDescent="0.25">
      <c r="C86" s="3" t="str">
        <f ca="1">A1</f>
        <v>Depreciating Existing Capex</v>
      </c>
    </row>
    <row r="87" spans="3:49" outlineLevel="1" x14ac:dyDescent="0.2">
      <c r="J87" s="52"/>
      <c r="K87" s="52"/>
      <c r="L87" s="52"/>
      <c r="M87" s="52"/>
      <c r="N87" s="52"/>
      <c r="O87" s="52"/>
    </row>
    <row r="88" spans="3:49" ht="15" outlineLevel="1" x14ac:dyDescent="0.25">
      <c r="D88" s="4" t="str">
        <f>E83</f>
        <v>Depreciation Profile</v>
      </c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spans="3:49" outlineLevel="1" x14ac:dyDescent="0.2"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3:49" outlineLevel="1" x14ac:dyDescent="0.2">
      <c r="E90" t="str">
        <f>E83</f>
        <v>Depreciation Profile</v>
      </c>
      <c r="J90" s="68">
        <f ca="1">SUM(OFFSET(J$33,1,$H$24,$H24,))/SUM(OFFSET($I$33,1,$H$24+1,$H$24,$H$24))</f>
        <v>7.0151407527796264E-2</v>
      </c>
      <c r="K90" s="68">
        <f t="shared" ref="K90:AW90" ca="1" si="7">SUM(OFFSET(K$33,1,$H$24,$H24,))/SUM(OFFSET($I$33,1,$H$24+1,$H$24,$H$24))</f>
        <v>8.8859332965020923E-2</v>
      </c>
      <c r="L90" s="68">
        <f t="shared" ca="1" si="7"/>
        <v>0.12627518383947023</v>
      </c>
      <c r="M90" s="68">
        <f t="shared" ca="1" si="7"/>
        <v>0.10281232735361766</v>
      </c>
      <c r="N90" s="68">
        <f t="shared" ca="1" si="7"/>
        <v>5.5340966556660098E-2</v>
      </c>
      <c r="O90" s="68">
        <f t="shared" ca="1" si="7"/>
        <v>7.4984288265745977E-2</v>
      </c>
      <c r="P90" s="68">
        <f t="shared" ca="1" si="7"/>
        <v>0.11427093168391775</v>
      </c>
      <c r="Q90" s="68">
        <f t="shared" ca="1" si="7"/>
        <v>8.9634932373772541E-2</v>
      </c>
      <c r="R90" s="68">
        <f t="shared" ca="1" si="7"/>
        <v>3.97900035369671E-2</v>
      </c>
      <c r="S90" s="68">
        <f t="shared" ca="1" si="7"/>
        <v>6.0415491331507289E-2</v>
      </c>
      <c r="T90" s="68">
        <f t="shared" ca="1" si="7"/>
        <v>0.10166646692058762</v>
      </c>
      <c r="U90" s="68">
        <f t="shared" ca="1" si="7"/>
        <v>7.5798667644935175E-2</v>
      </c>
      <c r="V90" s="68">
        <f t="shared" ca="1" si="7"/>
        <v>0</v>
      </c>
      <c r="W90" s="68">
        <f t="shared" ca="1" si="7"/>
        <v>0</v>
      </c>
      <c r="X90" s="68">
        <f t="shared" ca="1" si="7"/>
        <v>0</v>
      </c>
      <c r="Y90" s="68">
        <f t="shared" ca="1" si="7"/>
        <v>0</v>
      </c>
      <c r="Z90" s="68">
        <f t="shared" ca="1" si="7"/>
        <v>0</v>
      </c>
      <c r="AA90" s="68">
        <f t="shared" ca="1" si="7"/>
        <v>0</v>
      </c>
      <c r="AB90" s="68">
        <f t="shared" ca="1" si="7"/>
        <v>0</v>
      </c>
      <c r="AC90" s="68">
        <f t="shared" ca="1" si="7"/>
        <v>0</v>
      </c>
      <c r="AD90" s="68">
        <f t="shared" ca="1" si="7"/>
        <v>0</v>
      </c>
      <c r="AE90" s="68">
        <f t="shared" ca="1" si="7"/>
        <v>0</v>
      </c>
      <c r="AF90" s="68">
        <f t="shared" ca="1" si="7"/>
        <v>0</v>
      </c>
      <c r="AG90" s="68">
        <f t="shared" ca="1" si="7"/>
        <v>0</v>
      </c>
      <c r="AH90" s="68">
        <f t="shared" ca="1" si="7"/>
        <v>0</v>
      </c>
      <c r="AI90" s="68">
        <f t="shared" ca="1" si="7"/>
        <v>0</v>
      </c>
      <c r="AJ90" s="68">
        <f t="shared" ca="1" si="7"/>
        <v>0</v>
      </c>
      <c r="AK90" s="68">
        <f t="shared" ca="1" si="7"/>
        <v>0</v>
      </c>
      <c r="AL90" s="68">
        <f t="shared" ca="1" si="7"/>
        <v>0</v>
      </c>
      <c r="AM90" s="68">
        <f t="shared" ca="1" si="7"/>
        <v>0</v>
      </c>
      <c r="AN90" s="68">
        <f t="shared" ca="1" si="7"/>
        <v>0</v>
      </c>
      <c r="AO90" s="68">
        <f t="shared" ca="1" si="7"/>
        <v>0</v>
      </c>
      <c r="AP90" s="68">
        <f t="shared" ca="1" si="7"/>
        <v>0</v>
      </c>
      <c r="AQ90" s="68">
        <f t="shared" ca="1" si="7"/>
        <v>0</v>
      </c>
      <c r="AR90" s="68">
        <f t="shared" ca="1" si="7"/>
        <v>0</v>
      </c>
      <c r="AS90" s="68">
        <f t="shared" ca="1" si="7"/>
        <v>0</v>
      </c>
      <c r="AT90" s="68">
        <f t="shared" ca="1" si="7"/>
        <v>0</v>
      </c>
      <c r="AU90" s="68">
        <f t="shared" ca="1" si="7"/>
        <v>0</v>
      </c>
      <c r="AV90" s="68">
        <f t="shared" ca="1" si="7"/>
        <v>0</v>
      </c>
      <c r="AW90" s="68">
        <f t="shared" ca="1" si="7"/>
        <v>0</v>
      </c>
    </row>
    <row r="91" spans="3:49" outlineLevel="1" x14ac:dyDescent="0.2"/>
    <row r="92" spans="3:49" ht="15" outlineLevel="1" x14ac:dyDescent="0.25">
      <c r="D92" s="4" t="s">
        <v>95</v>
      </c>
      <c r="E92" s="52"/>
    </row>
    <row r="93" spans="3:49" outlineLevel="1" x14ac:dyDescent="0.2">
      <c r="D93" s="52"/>
      <c r="E93" s="52"/>
    </row>
    <row r="94" spans="3:49" outlineLevel="1" x14ac:dyDescent="0.2">
      <c r="D94" s="52"/>
      <c r="E94" s="52" t="str">
        <f>E78</f>
        <v>Opening Net Book Value</v>
      </c>
      <c r="J94" s="65">
        <f>IF(J$9=1,$H$17,I97)</f>
        <v>10000</v>
      </c>
      <c r="K94" s="65">
        <f t="shared" ref="K94:AW94" ca="1" si="8">IF(K$9=1,$H$17,J97)</f>
        <v>9298.4859247220375</v>
      </c>
      <c r="L94" s="65">
        <f t="shared" ca="1" si="8"/>
        <v>8409.8925950718276</v>
      </c>
      <c r="M94" s="65">
        <f t="shared" ca="1" si="8"/>
        <v>7147.140756677125</v>
      </c>
      <c r="N94" s="65">
        <f t="shared" ca="1" si="8"/>
        <v>6119.0174831409486</v>
      </c>
      <c r="O94" s="65">
        <f t="shared" ca="1" si="8"/>
        <v>5565.6078175743478</v>
      </c>
      <c r="P94" s="65">
        <f t="shared" ca="1" si="8"/>
        <v>4815.7649349168878</v>
      </c>
      <c r="Q94" s="65">
        <f t="shared" ca="1" si="8"/>
        <v>3673.0556180777103</v>
      </c>
      <c r="R94" s="65">
        <f t="shared" ca="1" si="8"/>
        <v>2776.7062943399851</v>
      </c>
      <c r="S94" s="65">
        <f t="shared" ca="1" si="8"/>
        <v>2378.806258970314</v>
      </c>
      <c r="T94" s="65">
        <f t="shared" ca="1" si="8"/>
        <v>1774.6513456552411</v>
      </c>
      <c r="U94" s="65">
        <f t="shared" ca="1" si="8"/>
        <v>757.98667644936495</v>
      </c>
      <c r="V94" s="65">
        <f t="shared" ca="1" si="8"/>
        <v>0</v>
      </c>
      <c r="W94" s="65">
        <f t="shared" ca="1" si="8"/>
        <v>0</v>
      </c>
      <c r="X94" s="65">
        <f t="shared" ca="1" si="8"/>
        <v>0</v>
      </c>
      <c r="Y94" s="65">
        <f t="shared" ca="1" si="8"/>
        <v>0</v>
      </c>
      <c r="Z94" s="65">
        <f t="shared" ca="1" si="8"/>
        <v>0</v>
      </c>
      <c r="AA94" s="65">
        <f t="shared" ca="1" si="8"/>
        <v>0</v>
      </c>
      <c r="AB94" s="65">
        <f t="shared" ca="1" si="8"/>
        <v>0</v>
      </c>
      <c r="AC94" s="65">
        <f t="shared" ca="1" si="8"/>
        <v>0</v>
      </c>
      <c r="AD94" s="65">
        <f t="shared" ca="1" si="8"/>
        <v>0</v>
      </c>
      <c r="AE94" s="65">
        <f t="shared" ca="1" si="8"/>
        <v>0</v>
      </c>
      <c r="AF94" s="65">
        <f t="shared" ca="1" si="8"/>
        <v>0</v>
      </c>
      <c r="AG94" s="65">
        <f t="shared" ca="1" si="8"/>
        <v>0</v>
      </c>
      <c r="AH94" s="65">
        <f t="shared" ca="1" si="8"/>
        <v>0</v>
      </c>
      <c r="AI94" s="65">
        <f t="shared" ca="1" si="8"/>
        <v>0</v>
      </c>
      <c r="AJ94" s="65">
        <f t="shared" ca="1" si="8"/>
        <v>0</v>
      </c>
      <c r="AK94" s="65">
        <f t="shared" ca="1" si="8"/>
        <v>0</v>
      </c>
      <c r="AL94" s="65">
        <f t="shared" ca="1" si="8"/>
        <v>0</v>
      </c>
      <c r="AM94" s="65">
        <f t="shared" ca="1" si="8"/>
        <v>0</v>
      </c>
      <c r="AN94" s="65">
        <f t="shared" ca="1" si="8"/>
        <v>0</v>
      </c>
      <c r="AO94" s="65">
        <f t="shared" ca="1" si="8"/>
        <v>0</v>
      </c>
      <c r="AP94" s="65">
        <f t="shared" ca="1" si="8"/>
        <v>0</v>
      </c>
      <c r="AQ94" s="65">
        <f t="shared" ca="1" si="8"/>
        <v>0</v>
      </c>
      <c r="AR94" s="65">
        <f t="shared" ca="1" si="8"/>
        <v>0</v>
      </c>
      <c r="AS94" s="65">
        <f t="shared" ca="1" si="8"/>
        <v>0</v>
      </c>
      <c r="AT94" s="65">
        <f t="shared" ca="1" si="8"/>
        <v>0</v>
      </c>
      <c r="AU94" s="65">
        <f t="shared" ca="1" si="8"/>
        <v>0</v>
      </c>
      <c r="AV94" s="65">
        <f t="shared" ca="1" si="8"/>
        <v>0</v>
      </c>
      <c r="AW94" s="65">
        <f t="shared" ca="1" si="8"/>
        <v>0</v>
      </c>
    </row>
    <row r="95" spans="3:49" ht="12.75" outlineLevel="1" x14ac:dyDescent="0.2">
      <c r="D95" s="52"/>
      <c r="E95" s="52" t="str">
        <f t="shared" ref="E95:E97" si="9">E79</f>
        <v>Additions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3:49" outlineLevel="1" x14ac:dyDescent="0.2">
      <c r="D96" s="52"/>
      <c r="E96" s="52" t="str">
        <f t="shared" si="9"/>
        <v>Depreciaton</v>
      </c>
      <c r="J96" s="65">
        <f ca="1">IF(J$9=$H$24,-J94,-J90*$H$17)</f>
        <v>-701.51407527796266</v>
      </c>
      <c r="K96" s="65">
        <f t="shared" ref="K96:AW96" ca="1" si="10">IF(K$9=$H$24,-K94,-K90*$H$17)</f>
        <v>-888.59332965020928</v>
      </c>
      <c r="L96" s="65">
        <f t="shared" ca="1" si="10"/>
        <v>-1262.7518383947022</v>
      </c>
      <c r="M96" s="65">
        <f t="shared" ca="1" si="10"/>
        <v>-1028.1232735361766</v>
      </c>
      <c r="N96" s="65">
        <f t="shared" ca="1" si="10"/>
        <v>-553.40966556660101</v>
      </c>
      <c r="O96" s="65">
        <f t="shared" ca="1" si="10"/>
        <v>-749.84288265745977</v>
      </c>
      <c r="P96" s="65">
        <f t="shared" ca="1" si="10"/>
        <v>-1142.7093168391775</v>
      </c>
      <c r="Q96" s="65">
        <f t="shared" ca="1" si="10"/>
        <v>-896.3493237377254</v>
      </c>
      <c r="R96" s="65">
        <f t="shared" ca="1" si="10"/>
        <v>-397.900035369671</v>
      </c>
      <c r="S96" s="65">
        <f t="shared" ca="1" si="10"/>
        <v>-604.15491331507292</v>
      </c>
      <c r="T96" s="65">
        <f t="shared" ca="1" si="10"/>
        <v>-1016.6646692058762</v>
      </c>
      <c r="U96" s="65">
        <f t="shared" ca="1" si="10"/>
        <v>-757.98667644936495</v>
      </c>
      <c r="V96" s="65">
        <f t="shared" ca="1" si="10"/>
        <v>0</v>
      </c>
      <c r="W96" s="65">
        <f t="shared" ca="1" si="10"/>
        <v>0</v>
      </c>
      <c r="X96" s="65">
        <f t="shared" ca="1" si="10"/>
        <v>0</v>
      </c>
      <c r="Y96" s="65">
        <f t="shared" ca="1" si="10"/>
        <v>0</v>
      </c>
      <c r="Z96" s="65">
        <f t="shared" ca="1" si="10"/>
        <v>0</v>
      </c>
      <c r="AA96" s="65">
        <f t="shared" ca="1" si="10"/>
        <v>0</v>
      </c>
      <c r="AB96" s="65">
        <f t="shared" ca="1" si="10"/>
        <v>0</v>
      </c>
      <c r="AC96" s="65">
        <f t="shared" ca="1" si="10"/>
        <v>0</v>
      </c>
      <c r="AD96" s="65">
        <f t="shared" ca="1" si="10"/>
        <v>0</v>
      </c>
      <c r="AE96" s="65">
        <f t="shared" ca="1" si="10"/>
        <v>0</v>
      </c>
      <c r="AF96" s="65">
        <f t="shared" ca="1" si="10"/>
        <v>0</v>
      </c>
      <c r="AG96" s="65">
        <f t="shared" ca="1" si="10"/>
        <v>0</v>
      </c>
      <c r="AH96" s="65">
        <f t="shared" ca="1" si="10"/>
        <v>0</v>
      </c>
      <c r="AI96" s="65">
        <f t="shared" ca="1" si="10"/>
        <v>0</v>
      </c>
      <c r="AJ96" s="65">
        <f t="shared" ca="1" si="10"/>
        <v>0</v>
      </c>
      <c r="AK96" s="65">
        <f t="shared" ca="1" si="10"/>
        <v>0</v>
      </c>
      <c r="AL96" s="65">
        <f t="shared" ca="1" si="10"/>
        <v>0</v>
      </c>
      <c r="AM96" s="65">
        <f t="shared" ca="1" si="10"/>
        <v>0</v>
      </c>
      <c r="AN96" s="65">
        <f t="shared" ca="1" si="10"/>
        <v>0</v>
      </c>
      <c r="AO96" s="65">
        <f t="shared" ca="1" si="10"/>
        <v>0</v>
      </c>
      <c r="AP96" s="65">
        <f t="shared" ca="1" si="10"/>
        <v>0</v>
      </c>
      <c r="AQ96" s="65">
        <f t="shared" ca="1" si="10"/>
        <v>0</v>
      </c>
      <c r="AR96" s="65">
        <f t="shared" ca="1" si="10"/>
        <v>0</v>
      </c>
      <c r="AS96" s="65">
        <f t="shared" ca="1" si="10"/>
        <v>0</v>
      </c>
      <c r="AT96" s="65">
        <f t="shared" ca="1" si="10"/>
        <v>0</v>
      </c>
      <c r="AU96" s="65">
        <f t="shared" ca="1" si="10"/>
        <v>0</v>
      </c>
      <c r="AV96" s="65">
        <f t="shared" ca="1" si="10"/>
        <v>0</v>
      </c>
      <c r="AW96" s="65">
        <f t="shared" ca="1" si="10"/>
        <v>0</v>
      </c>
    </row>
    <row r="97" spans="2:50" outlineLevel="1" x14ac:dyDescent="0.2">
      <c r="D97" s="52"/>
      <c r="E97" s="52" t="str">
        <f t="shared" si="9"/>
        <v>Closing Net Book Value</v>
      </c>
      <c r="J97" s="66">
        <f ca="1">SUM(J94:J96)</f>
        <v>9298.4859247220375</v>
      </c>
      <c r="K97" s="66">
        <f t="shared" ref="K97:AW97" ca="1" si="11">SUM(K94:K96)</f>
        <v>8409.8925950718276</v>
      </c>
      <c r="L97" s="66">
        <f t="shared" ca="1" si="11"/>
        <v>7147.140756677125</v>
      </c>
      <c r="M97" s="66">
        <f t="shared" ca="1" si="11"/>
        <v>6119.0174831409486</v>
      </c>
      <c r="N97" s="66">
        <f t="shared" ca="1" si="11"/>
        <v>5565.6078175743478</v>
      </c>
      <c r="O97" s="66">
        <f t="shared" ca="1" si="11"/>
        <v>4815.7649349168878</v>
      </c>
      <c r="P97" s="66">
        <f t="shared" ca="1" si="11"/>
        <v>3673.0556180777103</v>
      </c>
      <c r="Q97" s="66">
        <f t="shared" ca="1" si="11"/>
        <v>2776.7062943399851</v>
      </c>
      <c r="R97" s="66">
        <f t="shared" ca="1" si="11"/>
        <v>2378.806258970314</v>
      </c>
      <c r="S97" s="66">
        <f t="shared" ca="1" si="11"/>
        <v>1774.6513456552411</v>
      </c>
      <c r="T97" s="66">
        <f t="shared" ca="1" si="11"/>
        <v>757.98667644936495</v>
      </c>
      <c r="U97" s="66">
        <f t="shared" ca="1" si="11"/>
        <v>0</v>
      </c>
      <c r="V97" s="66">
        <f t="shared" ca="1" si="11"/>
        <v>0</v>
      </c>
      <c r="W97" s="66">
        <f t="shared" ca="1" si="11"/>
        <v>0</v>
      </c>
      <c r="X97" s="66">
        <f t="shared" ca="1" si="11"/>
        <v>0</v>
      </c>
      <c r="Y97" s="66">
        <f t="shared" ca="1" si="11"/>
        <v>0</v>
      </c>
      <c r="Z97" s="66">
        <f t="shared" ca="1" si="11"/>
        <v>0</v>
      </c>
      <c r="AA97" s="66">
        <f t="shared" ca="1" si="11"/>
        <v>0</v>
      </c>
      <c r="AB97" s="66">
        <f t="shared" ca="1" si="11"/>
        <v>0</v>
      </c>
      <c r="AC97" s="66">
        <f t="shared" ca="1" si="11"/>
        <v>0</v>
      </c>
      <c r="AD97" s="66">
        <f t="shared" ca="1" si="11"/>
        <v>0</v>
      </c>
      <c r="AE97" s="66">
        <f t="shared" ca="1" si="11"/>
        <v>0</v>
      </c>
      <c r="AF97" s="66">
        <f t="shared" ca="1" si="11"/>
        <v>0</v>
      </c>
      <c r="AG97" s="66">
        <f t="shared" ca="1" si="11"/>
        <v>0</v>
      </c>
      <c r="AH97" s="66">
        <f t="shared" ca="1" si="11"/>
        <v>0</v>
      </c>
      <c r="AI97" s="66">
        <f t="shared" ca="1" si="11"/>
        <v>0</v>
      </c>
      <c r="AJ97" s="66">
        <f t="shared" ca="1" si="11"/>
        <v>0</v>
      </c>
      <c r="AK97" s="66">
        <f t="shared" ca="1" si="11"/>
        <v>0</v>
      </c>
      <c r="AL97" s="66">
        <f t="shared" ca="1" si="11"/>
        <v>0</v>
      </c>
      <c r="AM97" s="66">
        <f t="shared" ca="1" si="11"/>
        <v>0</v>
      </c>
      <c r="AN97" s="66">
        <f t="shared" ca="1" si="11"/>
        <v>0</v>
      </c>
      <c r="AO97" s="66">
        <f t="shared" ca="1" si="11"/>
        <v>0</v>
      </c>
      <c r="AP97" s="66">
        <f t="shared" ca="1" si="11"/>
        <v>0</v>
      </c>
      <c r="AQ97" s="66">
        <f t="shared" ca="1" si="11"/>
        <v>0</v>
      </c>
      <c r="AR97" s="66">
        <f t="shared" ca="1" si="11"/>
        <v>0</v>
      </c>
      <c r="AS97" s="66">
        <f t="shared" ca="1" si="11"/>
        <v>0</v>
      </c>
      <c r="AT97" s="66">
        <f t="shared" ca="1" si="11"/>
        <v>0</v>
      </c>
      <c r="AU97" s="66">
        <f t="shared" ca="1" si="11"/>
        <v>0</v>
      </c>
      <c r="AV97" s="66">
        <f t="shared" ca="1" si="11"/>
        <v>0</v>
      </c>
      <c r="AW97" s="66">
        <f t="shared" ca="1" si="11"/>
        <v>0</v>
      </c>
    </row>
    <row r="98" spans="2:50" outlineLevel="1" x14ac:dyDescent="0.2"/>
    <row r="99" spans="2:50" outlineLevel="1" x14ac:dyDescent="0.2"/>
    <row r="100" spans="2:50" s="52" customFormat="1" ht="16.5" thickBot="1" x14ac:dyDescent="0.3">
      <c r="B100" s="43">
        <f>MAX($B$10:$B99)+1</f>
        <v>2</v>
      </c>
      <c r="C100" s="41" t="s">
        <v>99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2:50" s="52" customFormat="1" ht="12.75" outlineLevel="1" thickTop="1" x14ac:dyDescent="0.2"/>
    <row r="102" spans="2:50" s="52" customFormat="1" ht="16.5" outlineLevel="1" x14ac:dyDescent="0.25">
      <c r="C102" s="3" t="s">
        <v>68</v>
      </c>
    </row>
    <row r="103" spans="2:50" s="52" customFormat="1" outlineLevel="1" x14ac:dyDescent="0.2"/>
    <row r="104" spans="2:50" s="52" customFormat="1" ht="15" outlineLevel="1" x14ac:dyDescent="0.25">
      <c r="D104" s="4" t="s">
        <v>85</v>
      </c>
    </row>
    <row r="105" spans="2:50" outlineLevel="1" x14ac:dyDescent="0.2"/>
    <row r="106" spans="2:50" outlineLevel="1" x14ac:dyDescent="0.2">
      <c r="E106" t="str">
        <f>E17</f>
        <v>Opening Net Book Value</v>
      </c>
      <c r="H106" s="69">
        <f>H17</f>
        <v>10000</v>
      </c>
    </row>
    <row r="107" spans="2:50" ht="12.75" outlineLevel="1" x14ac:dyDescent="0.2">
      <c r="E107" s="52" t="str">
        <f>E18</f>
        <v>Spend Profile</v>
      </c>
      <c r="J107" s="70">
        <f>J18</f>
        <v>0.3</v>
      </c>
      <c r="K107" s="70">
        <f>K18</f>
        <v>0.1</v>
      </c>
      <c r="L107" s="70">
        <f>L18</f>
        <v>0.2</v>
      </c>
      <c r="M107" s="70">
        <f>M18</f>
        <v>0.39999999999999991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50" outlineLevel="1" x14ac:dyDescent="0.2"/>
    <row r="109" spans="2:50" outlineLevel="1" x14ac:dyDescent="0.2">
      <c r="E109" s="52" t="str">
        <f>E20</f>
        <v>Assumed Growth in Existing Capex</v>
      </c>
      <c r="H109" s="70">
        <f>H20</f>
        <v>0.05</v>
      </c>
    </row>
    <row r="110" spans="2:50" outlineLevel="1" x14ac:dyDescent="0.2"/>
    <row r="111" spans="2:50" s="52" customFormat="1" outlineLevel="1" x14ac:dyDescent="0.2">
      <c r="E111" s="52" t="str">
        <f>"Extrapolated "&amp;E107</f>
        <v>Extrapolated Spend Profile</v>
      </c>
      <c r="J111" s="73">
        <f t="shared" ref="J111:AW111" si="12">IF(J$9&lt;=$H$115+1,IF(J$9&lt;=Quarters_in_Year,J107,F111*(1+$H$109)),)</f>
        <v>0.3</v>
      </c>
      <c r="K111" s="73">
        <f t="shared" si="12"/>
        <v>0.1</v>
      </c>
      <c r="L111" s="73">
        <f t="shared" si="12"/>
        <v>0.2</v>
      </c>
      <c r="M111" s="73">
        <f t="shared" si="12"/>
        <v>0.39999999999999991</v>
      </c>
      <c r="N111" s="73">
        <f t="shared" si="12"/>
        <v>0.315</v>
      </c>
      <c r="O111" s="73">
        <f t="shared" si="12"/>
        <v>0.10500000000000001</v>
      </c>
      <c r="P111" s="73">
        <f t="shared" si="12"/>
        <v>0.21000000000000002</v>
      </c>
      <c r="Q111" s="73">
        <f t="shared" si="12"/>
        <v>0.41999999999999993</v>
      </c>
      <c r="R111" s="73">
        <f t="shared" si="12"/>
        <v>0.33075000000000004</v>
      </c>
      <c r="S111" s="73">
        <f t="shared" si="12"/>
        <v>0.11025000000000001</v>
      </c>
      <c r="T111" s="73">
        <f t="shared" si="12"/>
        <v>0.22050000000000003</v>
      </c>
      <c r="U111" s="73">
        <f t="shared" si="12"/>
        <v>0.44099999999999995</v>
      </c>
      <c r="V111" s="73">
        <f t="shared" si="12"/>
        <v>0.34728750000000008</v>
      </c>
      <c r="W111" s="73">
        <f t="shared" si="12"/>
        <v>0</v>
      </c>
      <c r="X111" s="73">
        <f t="shared" si="12"/>
        <v>0</v>
      </c>
      <c r="Y111" s="73">
        <f t="shared" si="12"/>
        <v>0</v>
      </c>
      <c r="Z111" s="73">
        <f t="shared" si="12"/>
        <v>0</v>
      </c>
      <c r="AA111" s="73">
        <f t="shared" si="12"/>
        <v>0</v>
      </c>
      <c r="AB111" s="73">
        <f t="shared" si="12"/>
        <v>0</v>
      </c>
      <c r="AC111" s="73">
        <f t="shared" si="12"/>
        <v>0</v>
      </c>
      <c r="AD111" s="73">
        <f t="shared" si="12"/>
        <v>0</v>
      </c>
      <c r="AE111" s="73">
        <f t="shared" si="12"/>
        <v>0</v>
      </c>
      <c r="AF111" s="73">
        <f t="shared" si="12"/>
        <v>0</v>
      </c>
      <c r="AG111" s="73">
        <f t="shared" si="12"/>
        <v>0</v>
      </c>
      <c r="AH111" s="73">
        <f t="shared" si="12"/>
        <v>0</v>
      </c>
      <c r="AI111" s="73">
        <f t="shared" si="12"/>
        <v>0</v>
      </c>
      <c r="AJ111" s="73">
        <f t="shared" si="12"/>
        <v>0</v>
      </c>
      <c r="AK111" s="73">
        <f t="shared" si="12"/>
        <v>0</v>
      </c>
      <c r="AL111" s="73">
        <f t="shared" si="12"/>
        <v>0</v>
      </c>
      <c r="AM111" s="73">
        <f t="shared" si="12"/>
        <v>0</v>
      </c>
      <c r="AN111" s="73">
        <f t="shared" si="12"/>
        <v>0</v>
      </c>
      <c r="AO111" s="73">
        <f t="shared" si="12"/>
        <v>0</v>
      </c>
      <c r="AP111" s="73">
        <f t="shared" si="12"/>
        <v>0</v>
      </c>
      <c r="AQ111" s="73">
        <f t="shared" si="12"/>
        <v>0</v>
      </c>
      <c r="AR111" s="73">
        <f t="shared" si="12"/>
        <v>0</v>
      </c>
      <c r="AS111" s="73">
        <f t="shared" si="12"/>
        <v>0</v>
      </c>
      <c r="AT111" s="73">
        <f t="shared" si="12"/>
        <v>0</v>
      </c>
      <c r="AU111" s="73">
        <f t="shared" si="12"/>
        <v>0</v>
      </c>
      <c r="AV111" s="73">
        <f t="shared" si="12"/>
        <v>0</v>
      </c>
      <c r="AW111" s="73">
        <f t="shared" si="12"/>
        <v>0</v>
      </c>
    </row>
    <row r="112" spans="2:50" s="52" customFormat="1" outlineLevel="1" x14ac:dyDescent="0.2"/>
    <row r="113" spans="4:49" outlineLevel="1" x14ac:dyDescent="0.2">
      <c r="E113" s="52" t="str">
        <f>E22</f>
        <v>Depreciation Profile</v>
      </c>
      <c r="J113" s="71">
        <f>J22</f>
        <v>0.04</v>
      </c>
      <c r="K113" s="71">
        <f t="shared" ref="K113:AW113" si="13">K22</f>
        <v>0.04</v>
      </c>
      <c r="L113" s="71">
        <f t="shared" si="13"/>
        <v>0.04</v>
      </c>
      <c r="M113" s="71">
        <f t="shared" si="13"/>
        <v>0.04</v>
      </c>
      <c r="N113" s="71">
        <f t="shared" si="13"/>
        <v>0.04</v>
      </c>
      <c r="O113" s="71">
        <f t="shared" si="13"/>
        <v>0.04</v>
      </c>
      <c r="P113" s="71">
        <f t="shared" si="13"/>
        <v>0.04</v>
      </c>
      <c r="Q113" s="71">
        <f t="shared" si="13"/>
        <v>0.04</v>
      </c>
      <c r="R113" s="71">
        <f t="shared" si="13"/>
        <v>0.04</v>
      </c>
      <c r="S113" s="71">
        <f t="shared" si="13"/>
        <v>0.04</v>
      </c>
      <c r="T113" s="71">
        <f t="shared" si="13"/>
        <v>0.04</v>
      </c>
      <c r="U113" s="71">
        <f t="shared" si="13"/>
        <v>0.56000000000000005</v>
      </c>
      <c r="V113" s="71">
        <f t="shared" si="13"/>
        <v>0</v>
      </c>
      <c r="W113" s="71">
        <f t="shared" si="13"/>
        <v>0</v>
      </c>
      <c r="X113" s="71">
        <f t="shared" si="13"/>
        <v>0</v>
      </c>
      <c r="Y113" s="71">
        <f t="shared" si="13"/>
        <v>0</v>
      </c>
      <c r="Z113" s="71">
        <f t="shared" si="13"/>
        <v>0</v>
      </c>
      <c r="AA113" s="71">
        <f t="shared" si="13"/>
        <v>0</v>
      </c>
      <c r="AB113" s="71">
        <f t="shared" si="13"/>
        <v>0</v>
      </c>
      <c r="AC113" s="71">
        <f t="shared" si="13"/>
        <v>0</v>
      </c>
      <c r="AD113" s="71">
        <f t="shared" si="13"/>
        <v>0</v>
      </c>
      <c r="AE113" s="71">
        <f t="shared" si="13"/>
        <v>0</v>
      </c>
      <c r="AF113" s="71">
        <f t="shared" si="13"/>
        <v>0</v>
      </c>
      <c r="AG113" s="71">
        <f t="shared" si="13"/>
        <v>0</v>
      </c>
      <c r="AH113" s="71">
        <f t="shared" si="13"/>
        <v>0</v>
      </c>
      <c r="AI113" s="71">
        <f t="shared" si="13"/>
        <v>0</v>
      </c>
      <c r="AJ113" s="71">
        <f t="shared" si="13"/>
        <v>0</v>
      </c>
      <c r="AK113" s="71">
        <f t="shared" si="13"/>
        <v>0</v>
      </c>
      <c r="AL113" s="71">
        <f t="shared" si="13"/>
        <v>0</v>
      </c>
      <c r="AM113" s="71">
        <f t="shared" si="13"/>
        <v>0</v>
      </c>
      <c r="AN113" s="71">
        <f t="shared" si="13"/>
        <v>0</v>
      </c>
      <c r="AO113" s="71">
        <f t="shared" si="13"/>
        <v>0</v>
      </c>
      <c r="AP113" s="71">
        <f t="shared" si="13"/>
        <v>0</v>
      </c>
      <c r="AQ113" s="71">
        <f t="shared" si="13"/>
        <v>0</v>
      </c>
      <c r="AR113" s="71">
        <f t="shared" si="13"/>
        <v>0</v>
      </c>
      <c r="AS113" s="71">
        <f t="shared" si="13"/>
        <v>0</v>
      </c>
      <c r="AT113" s="71">
        <f t="shared" si="13"/>
        <v>0</v>
      </c>
      <c r="AU113" s="71">
        <f t="shared" si="13"/>
        <v>0</v>
      </c>
      <c r="AV113" s="71">
        <f t="shared" si="13"/>
        <v>0</v>
      </c>
      <c r="AW113" s="71">
        <f t="shared" si="13"/>
        <v>0</v>
      </c>
    </row>
    <row r="114" spans="4:49" outlineLevel="1" x14ac:dyDescent="0.2"/>
    <row r="115" spans="4:49" outlineLevel="1" x14ac:dyDescent="0.2">
      <c r="E115" s="52" t="str">
        <f>E24</f>
        <v>Final Period</v>
      </c>
      <c r="H115" s="63">
        <f>H24</f>
        <v>12</v>
      </c>
    </row>
    <row r="116" spans="4:49" outlineLevel="1" x14ac:dyDescent="0.2"/>
    <row r="117" spans="4:49" outlineLevel="1" x14ac:dyDescent="0.2">
      <c r="E117" t="str">
        <f>"Reverse "&amp;E113</f>
        <v>Reverse Depreciation Profile</v>
      </c>
      <c r="J117" s="72" cm="1">
        <f t="array" ref="J117">INDEX($J$113:$AW$113,MAX($J$9:$AW$9-J$9+1))</f>
        <v>0</v>
      </c>
      <c r="K117" s="72" cm="1">
        <f t="array" ref="K117">INDEX($J$113:$AW$113,MAX($J$9:$AW$9-K$9+1))</f>
        <v>0</v>
      </c>
      <c r="L117" s="72" cm="1">
        <f t="array" ref="L117">INDEX($J$113:$AW$113,MAX($J$9:$AW$9-L$9+1))</f>
        <v>0</v>
      </c>
      <c r="M117" s="72" cm="1">
        <f t="array" ref="M117">INDEX($J$113:$AW$113,MAX($J$9:$AW$9-M$9+1))</f>
        <v>0</v>
      </c>
      <c r="N117" s="72" cm="1">
        <f t="array" ref="N117">INDEX($J$113:$AW$113,MAX($J$9:$AW$9-N$9+1))</f>
        <v>0</v>
      </c>
      <c r="O117" s="72" cm="1">
        <f t="array" ref="O117">INDEX($J$113:$AW$113,MAX($J$9:$AW$9-O$9+1))</f>
        <v>0</v>
      </c>
      <c r="P117" s="72" cm="1">
        <f t="array" ref="P117">INDEX($J$113:$AW$113,MAX($J$9:$AW$9-P$9+1))</f>
        <v>0</v>
      </c>
      <c r="Q117" s="72" cm="1">
        <f t="array" ref="Q117">INDEX($J$113:$AW$113,MAX($J$9:$AW$9-Q$9+1))</f>
        <v>0</v>
      </c>
      <c r="R117" s="72" cm="1">
        <f t="array" ref="R117">INDEX($J$113:$AW$113,MAX($J$9:$AW$9-R$9+1))</f>
        <v>0</v>
      </c>
      <c r="S117" s="72" cm="1">
        <f t="array" ref="S117">INDEX($J$113:$AW$113,MAX($J$9:$AW$9-S$9+1))</f>
        <v>0</v>
      </c>
      <c r="T117" s="72" cm="1">
        <f t="array" ref="T117">INDEX($J$113:$AW$113,MAX($J$9:$AW$9-T$9+1))</f>
        <v>0</v>
      </c>
      <c r="U117" s="72" cm="1">
        <f t="array" ref="U117">INDEX($J$113:$AW$113,MAX($J$9:$AW$9-U$9+1))</f>
        <v>0</v>
      </c>
      <c r="V117" s="72" cm="1">
        <f t="array" ref="V117">INDEX($J$113:$AW$113,MAX($J$9:$AW$9-V$9+1))</f>
        <v>0</v>
      </c>
      <c r="W117" s="72" cm="1">
        <f t="array" ref="W117">INDEX($J$113:$AW$113,MAX($J$9:$AW$9-W$9+1))</f>
        <v>0</v>
      </c>
      <c r="X117" s="72" cm="1">
        <f t="array" ref="X117">INDEX($J$113:$AW$113,MAX($J$9:$AW$9-X$9+1))</f>
        <v>0</v>
      </c>
      <c r="Y117" s="72" cm="1">
        <f t="array" ref="Y117">INDEX($J$113:$AW$113,MAX($J$9:$AW$9-Y$9+1))</f>
        <v>0</v>
      </c>
      <c r="Z117" s="72" cm="1">
        <f t="array" ref="Z117">INDEX($J$113:$AW$113,MAX($J$9:$AW$9-Z$9+1))</f>
        <v>0</v>
      </c>
      <c r="AA117" s="72" cm="1">
        <f t="array" ref="AA117">INDEX($J$113:$AW$113,MAX($J$9:$AW$9-AA$9+1))</f>
        <v>0</v>
      </c>
      <c r="AB117" s="72" cm="1">
        <f t="array" ref="AB117">INDEX($J$113:$AW$113,MAX($J$9:$AW$9-AB$9+1))</f>
        <v>0</v>
      </c>
      <c r="AC117" s="72" cm="1">
        <f t="array" ref="AC117">INDEX($J$113:$AW$113,MAX($J$9:$AW$9-AC$9+1))</f>
        <v>0</v>
      </c>
      <c r="AD117" s="72" cm="1">
        <f t="array" ref="AD117">INDEX($J$113:$AW$113,MAX($J$9:$AW$9-AD$9+1))</f>
        <v>0</v>
      </c>
      <c r="AE117" s="72" cm="1">
        <f t="array" ref="AE117">INDEX($J$113:$AW$113,MAX($J$9:$AW$9-AE$9+1))</f>
        <v>0</v>
      </c>
      <c r="AF117" s="72" cm="1">
        <f t="array" ref="AF117">INDEX($J$113:$AW$113,MAX($J$9:$AW$9-AF$9+1))</f>
        <v>0</v>
      </c>
      <c r="AG117" s="72" cm="1">
        <f t="array" ref="AG117">INDEX($J$113:$AW$113,MAX($J$9:$AW$9-AG$9+1))</f>
        <v>0</v>
      </c>
      <c r="AH117" s="72" cm="1">
        <f t="array" ref="AH117">INDEX($J$113:$AW$113,MAX($J$9:$AW$9-AH$9+1))</f>
        <v>0</v>
      </c>
      <c r="AI117" s="72" cm="1">
        <f t="array" ref="AI117">INDEX($J$113:$AW$113,MAX($J$9:$AW$9-AI$9+1))</f>
        <v>0</v>
      </c>
      <c r="AJ117" s="72" cm="1">
        <f t="array" ref="AJ117">INDEX($J$113:$AW$113,MAX($J$9:$AW$9-AJ$9+1))</f>
        <v>0</v>
      </c>
      <c r="AK117" s="72" cm="1">
        <f t="array" ref="AK117">INDEX($J$113:$AW$113,MAX($J$9:$AW$9-AK$9+1))</f>
        <v>0</v>
      </c>
      <c r="AL117" s="72" cm="1">
        <f t="array" ref="AL117">INDEX($J$113:$AW$113,MAX($J$9:$AW$9-AL$9+1))</f>
        <v>0.56000000000000005</v>
      </c>
      <c r="AM117" s="72" cm="1">
        <f t="array" ref="AM117">INDEX($J$113:$AW$113,MAX($J$9:$AW$9-AM$9+1))</f>
        <v>0.04</v>
      </c>
      <c r="AN117" s="72" cm="1">
        <f t="array" ref="AN117">INDEX($J$113:$AW$113,MAX($J$9:$AW$9-AN$9+1))</f>
        <v>0.04</v>
      </c>
      <c r="AO117" s="72" cm="1">
        <f t="array" ref="AO117">INDEX($J$113:$AW$113,MAX($J$9:$AW$9-AO$9+1))</f>
        <v>0.04</v>
      </c>
      <c r="AP117" s="72" cm="1">
        <f t="array" ref="AP117">INDEX($J$113:$AW$113,MAX($J$9:$AW$9-AP$9+1))</f>
        <v>0.04</v>
      </c>
      <c r="AQ117" s="72" cm="1">
        <f t="array" ref="AQ117">INDEX($J$113:$AW$113,MAX($J$9:$AW$9-AQ$9+1))</f>
        <v>0.04</v>
      </c>
      <c r="AR117" s="72" cm="1">
        <f t="array" ref="AR117">INDEX($J$113:$AW$113,MAX($J$9:$AW$9-AR$9+1))</f>
        <v>0.04</v>
      </c>
      <c r="AS117" s="72" cm="1">
        <f t="array" ref="AS117">INDEX($J$113:$AW$113,MAX($J$9:$AW$9-AS$9+1))</f>
        <v>0.04</v>
      </c>
      <c r="AT117" s="72" cm="1">
        <f t="array" ref="AT117">INDEX($J$113:$AW$113,MAX($J$9:$AW$9-AT$9+1))</f>
        <v>0.04</v>
      </c>
      <c r="AU117" s="72" cm="1">
        <f t="array" ref="AU117">INDEX($J$113:$AW$113,MAX($J$9:$AW$9-AU$9+1))</f>
        <v>0.04</v>
      </c>
      <c r="AV117" s="72" cm="1">
        <f t="array" ref="AV117">INDEX($J$113:$AW$113,MAX($J$9:$AW$9-AV$9+1))</f>
        <v>0.04</v>
      </c>
      <c r="AW117" s="72" cm="1">
        <f t="array" ref="AW117">INDEX($J$113:$AW$113,MAX($J$9:$AW$9-AW$9+1))</f>
        <v>0.04</v>
      </c>
    </row>
    <row r="118" spans="4:49" outlineLevel="1" x14ac:dyDescent="0.2"/>
    <row r="119" spans="4:49" outlineLevel="1" x14ac:dyDescent="0.2">
      <c r="E119" s="52" t="s">
        <v>100</v>
      </c>
      <c r="J119" s="73" cm="1">
        <f t="array" aca="1" ref="J119" ca="1">SUMPRODUCT(OFFSET($J$111,,,,J$9)*OFFSET($AW$117,,,,-J$9))</f>
        <v>1.2E-2</v>
      </c>
      <c r="K119" s="73" cm="1">
        <f t="array" aca="1" ref="K119" ca="1">SUMPRODUCT(OFFSET($J$111,,,,K$9)*OFFSET($AW$117,,,,-K$9))</f>
        <v>1.6E-2</v>
      </c>
      <c r="L119" s="73" cm="1">
        <f t="array" aca="1" ref="L119" ca="1">SUMPRODUCT(OFFSET($J$111,,,,L$9)*OFFSET($AW$117,,,,-L$9))</f>
        <v>2.4E-2</v>
      </c>
      <c r="M119" s="73" cm="1">
        <f t="array" aca="1" ref="M119" ca="1">SUMPRODUCT(OFFSET($J$111,,,,M$9)*OFFSET($AW$117,,,,-M$9))</f>
        <v>3.9999999999999994E-2</v>
      </c>
      <c r="N119" s="73" cm="1">
        <f t="array" aca="1" ref="N119" ca="1">SUMPRODUCT(OFFSET($J$111,,,,N$9)*OFFSET($AW$117,,,,-N$9))</f>
        <v>5.2599999999999994E-2</v>
      </c>
      <c r="O119" s="73" cm="1">
        <f t="array" aca="1" ref="O119" ca="1">SUMPRODUCT(OFFSET($J$111,,,,O$9)*OFFSET($AW$117,,,,-O$9))</f>
        <v>5.6799999999999996E-2</v>
      </c>
      <c r="P119" s="73" cm="1">
        <f t="array" aca="1" ref="P119" ca="1">SUMPRODUCT(OFFSET($J$111,,,,P$9)*OFFSET($AW$117,,,,-P$9))</f>
        <v>6.5199999999999994E-2</v>
      </c>
      <c r="Q119" s="73" cm="1">
        <f t="array" aca="1" ref="Q119" ca="1">SUMPRODUCT(OFFSET($J$111,,,,Q$9)*OFFSET($AW$117,,,,-Q$9))</f>
        <v>8.199999999999999E-2</v>
      </c>
      <c r="R119" s="73" cm="1">
        <f t="array" aca="1" ref="R119" ca="1">SUMPRODUCT(OFFSET($J$111,,,,R$9)*OFFSET($AW$117,,,,-R$9))</f>
        <v>9.5229999999999995E-2</v>
      </c>
      <c r="S119" s="73" cm="1">
        <f t="array" aca="1" ref="S119" ca="1">SUMPRODUCT(OFFSET($J$111,,,,S$9)*OFFSET($AW$117,,,,-S$9))</f>
        <v>9.9639999999999992E-2</v>
      </c>
      <c r="T119" s="73" cm="1">
        <f t="array" aca="1" ref="T119" ca="1">SUMPRODUCT(OFFSET($J$111,,,,T$9)*OFFSET($AW$117,,,,-T$9))</f>
        <v>0.10846</v>
      </c>
      <c r="U119" s="73" cm="1">
        <f t="array" aca="1" ref="U119" ca="1">SUMPRODUCT(OFFSET($J$111,,,,U$9)*OFFSET($AW$117,,,,-U$9))</f>
        <v>0.28210000000000002</v>
      </c>
      <c r="V119" s="73" cm="1">
        <f t="array" aca="1" ref="V119" ca="1">SUMPRODUCT(OFFSET($J$111,,,,V$9)*OFFSET($AW$117,,,,-V$9))</f>
        <v>0.17999149999999997</v>
      </c>
      <c r="W119" s="73" cm="1">
        <f t="array" aca="1" ref="W119" ca="1">SUMPRODUCT(OFFSET($J$111,,,,W$9)*OFFSET($AW$117,,,,-W$9))</f>
        <v>0.22799149999999999</v>
      </c>
      <c r="X119" s="73" cm="1">
        <f t="array" aca="1" ref="X119" ca="1">SUMPRODUCT(OFFSET($J$111,,,,X$9)*OFFSET($AW$117,,,,-X$9))</f>
        <v>0.32399149999999999</v>
      </c>
      <c r="Y119" s="73" cm="1">
        <f t="array" aca="1" ref="Y119" ca="1">SUMPRODUCT(OFFSET($J$111,,,,Y$9)*OFFSET($AW$117,,,,-Y$9))</f>
        <v>0.26379150000000001</v>
      </c>
      <c r="Z119" s="73" cm="1">
        <f t="array" aca="1" ref="Z119" ca="1">SUMPRODUCT(OFFSET($J$111,,,,Z$9)*OFFSET($AW$117,,,,-Z$9))</f>
        <v>0.14199149999999999</v>
      </c>
      <c r="AA119" s="73" cm="1">
        <f t="array" aca="1" ref="AA119" ca="1">SUMPRODUCT(OFFSET($J$111,,,,AA$9)*OFFSET($AW$117,,,,-AA$9))</f>
        <v>0.19239149999999999</v>
      </c>
      <c r="AB119" s="73" cm="1">
        <f t="array" aca="1" ref="AB119" ca="1">SUMPRODUCT(OFFSET($J$111,,,,AB$9)*OFFSET($AW$117,,,,-AB$9))</f>
        <v>0.29319149999999999</v>
      </c>
      <c r="AC119" s="73" cm="1">
        <f t="array" aca="1" ref="AC119" ca="1">SUMPRODUCT(OFFSET($J$111,,,,AC$9)*OFFSET($AW$117,,,,-AC$9))</f>
        <v>0.22998150000000003</v>
      </c>
      <c r="AD119" s="73" cm="1">
        <f t="array" aca="1" ref="AD119" ca="1">SUMPRODUCT(OFFSET($J$111,,,,AD$9)*OFFSET($AW$117,,,,-AD$9))</f>
        <v>0.10209150000000002</v>
      </c>
      <c r="AE119" s="73" cm="1">
        <f t="array" aca="1" ref="AE119" ca="1">SUMPRODUCT(OFFSET($J$111,,,,AE$9)*OFFSET($AW$117,,,,-AE$9))</f>
        <v>0.15501150000000002</v>
      </c>
      <c r="AF119" s="73" cm="1">
        <f t="array" aca="1" ref="AF119" ca="1">SUMPRODUCT(OFFSET($J$111,,,,AF$9)*OFFSET($AW$117,,,,-AF$9))</f>
        <v>0.26085150000000001</v>
      </c>
      <c r="AG119" s="73" cm="1">
        <f t="array" aca="1" ref="AG119" ca="1">SUMPRODUCT(OFFSET($J$111,,,,AG$9)*OFFSET($AW$117,,,,-AG$9))</f>
        <v>0.19448100000000007</v>
      </c>
      <c r="AH119" s="73" cm="1">
        <f t="array" aca="1" ref="AH119" ca="1">SUMPRODUCT(OFFSET($J$111,,,,AH$9)*OFFSET($AW$117,,,,-AH$9))</f>
        <v>0</v>
      </c>
      <c r="AI119" s="73" cm="1">
        <f t="array" aca="1" ref="AI119" ca="1">SUMPRODUCT(OFFSET($J$111,,,,AI$9)*OFFSET($AW$117,,,,-AI$9))</f>
        <v>0</v>
      </c>
      <c r="AJ119" s="73" cm="1">
        <f t="array" aca="1" ref="AJ119" ca="1">SUMPRODUCT(OFFSET($J$111,,,,AJ$9)*OFFSET($AW$117,,,,-AJ$9))</f>
        <v>0</v>
      </c>
      <c r="AK119" s="73" cm="1">
        <f t="array" aca="1" ref="AK119" ca="1">SUMPRODUCT(OFFSET($J$111,,,,AK$9)*OFFSET($AW$117,,,,-AK$9))</f>
        <v>0</v>
      </c>
      <c r="AL119" s="73" cm="1">
        <f t="array" aca="1" ref="AL119" ca="1">SUMPRODUCT(OFFSET($J$111,,,,AL$9)*OFFSET($AW$117,,,,-AL$9))</f>
        <v>0</v>
      </c>
      <c r="AM119" s="73" cm="1">
        <f t="array" aca="1" ref="AM119" ca="1">SUMPRODUCT(OFFSET($J$111,,,,AM$9)*OFFSET($AW$117,,,,-AM$9))</f>
        <v>0</v>
      </c>
      <c r="AN119" s="73" cm="1">
        <f t="array" aca="1" ref="AN119" ca="1">SUMPRODUCT(OFFSET($J$111,,,,AN$9)*OFFSET($AW$117,,,,-AN$9))</f>
        <v>0</v>
      </c>
      <c r="AO119" s="73" cm="1">
        <f t="array" aca="1" ref="AO119" ca="1">SUMPRODUCT(OFFSET($J$111,,,,AO$9)*OFFSET($AW$117,,,,-AO$9))</f>
        <v>0</v>
      </c>
      <c r="AP119" s="73" cm="1">
        <f t="array" aca="1" ref="AP119" ca="1">SUMPRODUCT(OFFSET($J$111,,,,AP$9)*OFFSET($AW$117,,,,-AP$9))</f>
        <v>0</v>
      </c>
      <c r="AQ119" s="73" cm="1">
        <f t="array" aca="1" ref="AQ119" ca="1">SUMPRODUCT(OFFSET($J$111,,,,AQ$9)*OFFSET($AW$117,,,,-AQ$9))</f>
        <v>0</v>
      </c>
      <c r="AR119" s="73" cm="1">
        <f t="array" aca="1" ref="AR119" ca="1">SUMPRODUCT(OFFSET($J$111,,,,AR$9)*OFFSET($AW$117,,,,-AR$9))</f>
        <v>0</v>
      </c>
      <c r="AS119" s="73" cm="1">
        <f t="array" aca="1" ref="AS119" ca="1">SUMPRODUCT(OFFSET($J$111,,,,AS$9)*OFFSET($AW$117,,,,-AS$9))</f>
        <v>0</v>
      </c>
      <c r="AT119" s="73" cm="1">
        <f t="array" aca="1" ref="AT119" ca="1">SUMPRODUCT(OFFSET($J$111,,,,AT$9)*OFFSET($AW$117,,,,-AT$9))</f>
        <v>0</v>
      </c>
      <c r="AU119" s="73" cm="1">
        <f t="array" aca="1" ref="AU119" ca="1">SUMPRODUCT(OFFSET($J$111,,,,AU$9)*OFFSET($AW$117,,,,-AU$9))</f>
        <v>0</v>
      </c>
      <c r="AV119" s="73" cm="1">
        <f t="array" aca="1" ref="AV119" ca="1">SUMPRODUCT(OFFSET($J$111,,,,AV$9)*OFFSET($AW$117,,,,-AV$9))</f>
        <v>0</v>
      </c>
      <c r="AW119" s="73" cm="1">
        <f t="array" aca="1" ref="AW119" ca="1">SUMPRODUCT(OFFSET($J$111,,,,AW$9)*OFFSET($AW$117,,,,-AW$9))</f>
        <v>0</v>
      </c>
    </row>
    <row r="120" spans="4:49" outlineLevel="1" x14ac:dyDescent="0.2">
      <c r="E120" s="52"/>
    </row>
    <row r="121" spans="4:49" outlineLevel="1" x14ac:dyDescent="0.2">
      <c r="E121" s="52" t="str">
        <f>E113</f>
        <v>Depreciation Profile</v>
      </c>
      <c r="J121" s="73" cm="1">
        <f t="array" aca="1" ref="J121" ca="1">IF(J$9&lt;=$H$115,OFFSET(J$119,,$H$115)/SUM(OFFSET($J$119,,$H$115,,$H$115)),)</f>
        <v>7.0151407527796347E-2</v>
      </c>
      <c r="K121" s="73" cm="1">
        <f t="array" aca="1" ref="K121" ca="1">IF(K$9&lt;=$H$115,OFFSET(K$119,,$H$115)/SUM(OFFSET($J$119,,$H$115,,$H$115)),)</f>
        <v>8.8859332965021021E-2</v>
      </c>
      <c r="L121" s="73" cm="1">
        <f t="array" aca="1" ref="L121" ca="1">IF(L$9&lt;=$H$115,OFFSET(L$119,,$H$115)/SUM(OFFSET($J$119,,$H$115,,$H$115)),)</f>
        <v>0.12627518383947037</v>
      </c>
      <c r="M121" s="73" cm="1">
        <f t="array" aca="1" ref="M121" ca="1">IF(M$9&lt;=$H$115,OFFSET(M$119,,$H$115)/SUM(OFFSET($J$119,,$H$115,,$H$115)),)</f>
        <v>0.10281232735361777</v>
      </c>
      <c r="N121" s="73" cm="1">
        <f t="array" aca="1" ref="N121" ca="1">IF(N$9&lt;=$H$115,OFFSET(N$119,,$H$115)/SUM(OFFSET($J$119,,$H$115,,$H$115)),)</f>
        <v>5.5340966556660154E-2</v>
      </c>
      <c r="O121" s="73" cm="1">
        <f t="array" aca="1" ref="O121" ca="1">IF(O$9&lt;=$H$115,OFFSET(O$119,,$H$115)/SUM(OFFSET($J$119,,$H$115,,$H$115)),)</f>
        <v>7.498428826574606E-2</v>
      </c>
      <c r="P121" s="73" cm="1">
        <f t="array" aca="1" ref="P121" ca="1">IF(P$9&lt;=$H$115,OFFSET(P$119,,$H$115)/SUM(OFFSET($J$119,,$H$115,,$H$115)),)</f>
        <v>0.11427093168391787</v>
      </c>
      <c r="Q121" s="73" cm="1">
        <f t="array" aca="1" ref="Q121" ca="1">IF(Q$9&lt;=$H$115,OFFSET(Q$119,,$H$115)/SUM(OFFSET($J$119,,$H$115,,$H$115)),)</f>
        <v>8.9634932373772652E-2</v>
      </c>
      <c r="R121" s="73" cm="1">
        <f t="array" aca="1" ref="R121" ca="1">IF(R$9&lt;=$H$115,OFFSET(R$119,,$H$115)/SUM(OFFSET($J$119,,$H$115,,$H$115)),)</f>
        <v>3.9790003536967149E-2</v>
      </c>
      <c r="S121" s="73" cm="1">
        <f t="array" aca="1" ref="S121" ca="1">IF(S$9&lt;=$H$115,OFFSET(S$119,,$H$115)/SUM(OFFSET($J$119,,$H$115,,$H$115)),)</f>
        <v>6.0415491331507358E-2</v>
      </c>
      <c r="T121" s="73" cm="1">
        <f t="array" aca="1" ref="T121" ca="1">IF(T$9&lt;=$H$115,OFFSET(T$119,,$H$115)/SUM(OFFSET($J$119,,$H$115,,$H$115)),)</f>
        <v>0.10166646692058776</v>
      </c>
      <c r="U121" s="73" cm="1">
        <f t="array" aca="1" ref="U121" ca="1">IF(U$9&lt;=$H$115,OFFSET(U$119,,$H$115)/SUM(OFFSET($J$119,,$H$115,,$H$115)),)</f>
        <v>7.5798667644935272E-2</v>
      </c>
      <c r="V121" s="73" cm="1">
        <f t="array" aca="1" ref="V121" ca="1">IF(V$9&lt;=$H$115,OFFSET(V$119,,$H$115)/SUM(OFFSET($J$119,,$H$115,,$H$115)),)</f>
        <v>0</v>
      </c>
      <c r="W121" s="73" cm="1">
        <f t="array" aca="1" ref="W121" ca="1">IF(W$9&lt;=$H$115,OFFSET(W$119,,$H$115)/SUM(OFFSET($J$119,,$H$115,,$H$115)),)</f>
        <v>0</v>
      </c>
      <c r="X121" s="73" cm="1">
        <f t="array" aca="1" ref="X121" ca="1">IF(X$9&lt;=$H$115,OFFSET(X$119,,$H$115)/SUM(OFFSET($J$119,,$H$115,,$H$115)),)</f>
        <v>0</v>
      </c>
      <c r="Y121" s="73" cm="1">
        <f t="array" aca="1" ref="Y121" ca="1">IF(Y$9&lt;=$H$115,OFFSET(Y$119,,$H$115)/SUM(OFFSET($J$119,,$H$115,,$H$115)),)</f>
        <v>0</v>
      </c>
      <c r="Z121" s="73" cm="1">
        <f t="array" aca="1" ref="Z121" ca="1">IF(Z$9&lt;=$H$115,OFFSET(Z$119,,$H$115)/SUM(OFFSET($J$119,,$H$115,,$H$115)),)</f>
        <v>0</v>
      </c>
      <c r="AA121" s="73" cm="1">
        <f t="array" aca="1" ref="AA121" ca="1">IF(AA$9&lt;=$H$115,OFFSET(AA$119,,$H$115)/SUM(OFFSET($J$119,,$H$115,,$H$115)),)</f>
        <v>0</v>
      </c>
      <c r="AB121" s="73" cm="1">
        <f t="array" aca="1" ref="AB121" ca="1">IF(AB$9&lt;=$H$115,OFFSET(AB$119,,$H$115)/SUM(OFFSET($J$119,,$H$115,,$H$115)),)</f>
        <v>0</v>
      </c>
      <c r="AC121" s="73" cm="1">
        <f t="array" aca="1" ref="AC121" ca="1">IF(AC$9&lt;=$H$115,OFFSET(AC$119,,$H$115)/SUM(OFFSET($J$119,,$H$115,,$H$115)),)</f>
        <v>0</v>
      </c>
      <c r="AD121" s="73" cm="1">
        <f t="array" aca="1" ref="AD121" ca="1">IF(AD$9&lt;=$H$115,OFFSET(AD$119,,$H$115)/SUM(OFFSET($J$119,,$H$115,,$H$115)),)</f>
        <v>0</v>
      </c>
      <c r="AE121" s="73" cm="1">
        <f t="array" aca="1" ref="AE121" ca="1">IF(AE$9&lt;=$H$115,OFFSET(AE$119,,$H$115)/SUM(OFFSET($J$119,,$H$115,,$H$115)),)</f>
        <v>0</v>
      </c>
      <c r="AF121" s="73" cm="1">
        <f t="array" aca="1" ref="AF121" ca="1">IF(AF$9&lt;=$H$115,OFFSET(AF$119,,$H$115)/SUM(OFFSET($J$119,,$H$115,,$H$115)),)</f>
        <v>0</v>
      </c>
      <c r="AG121" s="73" cm="1">
        <f t="array" aca="1" ref="AG121" ca="1">IF(AG$9&lt;=$H$115,OFFSET(AG$119,,$H$115)/SUM(OFFSET($J$119,,$H$115,,$H$115)),)</f>
        <v>0</v>
      </c>
      <c r="AH121" s="73" cm="1">
        <f t="array" aca="1" ref="AH121" ca="1">IF(AH$9&lt;=$H$115,OFFSET(AH$119,,$H$115)/SUM(OFFSET($J$119,,$H$115,,$H$115)),)</f>
        <v>0</v>
      </c>
      <c r="AI121" s="73" cm="1">
        <f t="array" aca="1" ref="AI121" ca="1">IF(AI$9&lt;=$H$115,OFFSET(AI$119,,$H$115)/SUM(OFFSET($J$119,,$H$115,,$H$115)),)</f>
        <v>0</v>
      </c>
      <c r="AJ121" s="73" cm="1">
        <f t="array" aca="1" ref="AJ121" ca="1">IF(AJ$9&lt;=$H$115,OFFSET(AJ$119,,$H$115)/SUM(OFFSET($J$119,,$H$115,,$H$115)),)</f>
        <v>0</v>
      </c>
      <c r="AK121" s="73" cm="1">
        <f t="array" aca="1" ref="AK121" ca="1">IF(AK$9&lt;=$H$115,OFFSET(AK$119,,$H$115)/SUM(OFFSET($J$119,,$H$115,,$H$115)),)</f>
        <v>0</v>
      </c>
      <c r="AL121" s="73" cm="1">
        <f t="array" aca="1" ref="AL121" ca="1">IF(AL$9&lt;=$H$115,OFFSET(AL$119,,$H$115)/SUM(OFFSET($J$119,,$H$115,,$H$115)),)</f>
        <v>0</v>
      </c>
      <c r="AM121" s="73" cm="1">
        <f t="array" aca="1" ref="AM121" ca="1">IF(AM$9&lt;=$H$115,OFFSET(AM$119,,$H$115)/SUM(OFFSET($J$119,,$H$115,,$H$115)),)</f>
        <v>0</v>
      </c>
      <c r="AN121" s="73" cm="1">
        <f t="array" aca="1" ref="AN121" ca="1">IF(AN$9&lt;=$H$115,OFFSET(AN$119,,$H$115)/SUM(OFFSET($J$119,,$H$115,,$H$115)),)</f>
        <v>0</v>
      </c>
      <c r="AO121" s="73" cm="1">
        <f t="array" aca="1" ref="AO121" ca="1">IF(AO$9&lt;=$H$115,OFFSET(AO$119,,$H$115)/SUM(OFFSET($J$119,,$H$115,,$H$115)),)</f>
        <v>0</v>
      </c>
      <c r="AP121" s="73" cm="1">
        <f t="array" aca="1" ref="AP121" ca="1">IF(AP$9&lt;=$H$115,OFFSET(AP$119,,$H$115)/SUM(OFFSET($J$119,,$H$115,,$H$115)),)</f>
        <v>0</v>
      </c>
      <c r="AQ121" s="73" cm="1">
        <f t="array" aca="1" ref="AQ121" ca="1">IF(AQ$9&lt;=$H$115,OFFSET(AQ$119,,$H$115)/SUM(OFFSET($J$119,,$H$115,,$H$115)),)</f>
        <v>0</v>
      </c>
      <c r="AR121" s="73" cm="1">
        <f t="array" aca="1" ref="AR121" ca="1">IF(AR$9&lt;=$H$115,OFFSET(AR$119,,$H$115)/SUM(OFFSET($J$119,,$H$115,,$H$115)),)</f>
        <v>0</v>
      </c>
      <c r="AS121" s="73" cm="1">
        <f t="array" aca="1" ref="AS121" ca="1">IF(AS$9&lt;=$H$115,OFFSET(AS$119,,$H$115)/SUM(OFFSET($J$119,,$H$115,,$H$115)),)</f>
        <v>0</v>
      </c>
      <c r="AT121" s="73" cm="1">
        <f t="array" aca="1" ref="AT121" ca="1">IF(AT$9&lt;=$H$115,OFFSET(AT$119,,$H$115)/SUM(OFFSET($J$119,,$H$115,,$H$115)),)</f>
        <v>0</v>
      </c>
      <c r="AU121" s="73" cm="1">
        <f t="array" aca="1" ref="AU121" ca="1">IF(AU$9&lt;=$H$115,OFFSET(AU$119,,$H$115)/SUM(OFFSET($J$119,,$H$115,,$H$115)),)</f>
        <v>0</v>
      </c>
      <c r="AV121" s="73" cm="1">
        <f t="array" aca="1" ref="AV121" ca="1">IF(AV$9&lt;=$H$115,OFFSET(AV$119,,$H$115)/SUM(OFFSET($J$119,,$H$115,,$H$115)),)</f>
        <v>0</v>
      </c>
      <c r="AW121" s="73" cm="1">
        <f t="array" aca="1" ref="AW121" ca="1">IF(AW$9&lt;=$H$115,OFFSET(AW$119,,$H$115)/SUM(OFFSET($J$119,,$H$115,,$H$115)),)</f>
        <v>0</v>
      </c>
    </row>
    <row r="122" spans="4:49" outlineLevel="1" x14ac:dyDescent="0.2"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</row>
    <row r="123" spans="4:49" outlineLevel="1" x14ac:dyDescent="0.2"/>
    <row r="124" spans="4:49" ht="15" outlineLevel="1" x14ac:dyDescent="0.25">
      <c r="D124" s="4" t="str">
        <f>D92</f>
        <v>Control Account</v>
      </c>
      <c r="E124" s="52"/>
      <c r="F124" s="52"/>
      <c r="G124" s="52"/>
      <c r="H124" s="52"/>
      <c r="I124" s="52"/>
      <c r="J124" s="52"/>
      <c r="K124" s="52"/>
    </row>
    <row r="125" spans="4:49" outlineLevel="1" x14ac:dyDescent="0.2">
      <c r="D125" s="52"/>
      <c r="E125" s="52"/>
      <c r="F125" s="52"/>
      <c r="G125" s="52"/>
      <c r="H125" s="52"/>
      <c r="I125" s="52"/>
      <c r="J125" s="52"/>
      <c r="K125" s="52"/>
    </row>
    <row r="126" spans="4:49" outlineLevel="1" x14ac:dyDescent="0.2">
      <c r="D126" s="52"/>
      <c r="E126" s="52" t="str">
        <f>E94</f>
        <v>Opening Net Book Value</v>
      </c>
      <c r="F126" s="52"/>
      <c r="G126" s="52"/>
      <c r="H126" s="52"/>
      <c r="I126" s="52"/>
      <c r="J126" s="65">
        <f>IF(J$9=1,$H$17,I129)</f>
        <v>10000</v>
      </c>
      <c r="K126" s="65">
        <f t="shared" ref="K126:AW126" ca="1" si="14">IF(K$9=1,$H$17,J129)</f>
        <v>9298.4859247220375</v>
      </c>
      <c r="L126" s="65">
        <f t="shared" ca="1" si="14"/>
        <v>8409.8925950718276</v>
      </c>
      <c r="M126" s="65">
        <f t="shared" ca="1" si="14"/>
        <v>7147.140756677124</v>
      </c>
      <c r="N126" s="65">
        <f t="shared" ca="1" si="14"/>
        <v>6119.0174831409458</v>
      </c>
      <c r="O126" s="65">
        <f t="shared" ca="1" si="14"/>
        <v>5565.6078175743442</v>
      </c>
      <c r="P126" s="65">
        <f t="shared" ca="1" si="14"/>
        <v>4815.7649349168832</v>
      </c>
      <c r="Q126" s="65">
        <f t="shared" ca="1" si="14"/>
        <v>3673.0556180777048</v>
      </c>
      <c r="R126" s="65">
        <f t="shared" ca="1" si="14"/>
        <v>2776.7062943399783</v>
      </c>
      <c r="S126" s="65">
        <f t="shared" ca="1" si="14"/>
        <v>2378.8062589703068</v>
      </c>
      <c r="T126" s="65">
        <f t="shared" ca="1" si="14"/>
        <v>1774.6513456552332</v>
      </c>
      <c r="U126" s="65">
        <f t="shared" ca="1" si="14"/>
        <v>757.98667644935563</v>
      </c>
      <c r="V126" s="65">
        <f t="shared" ca="1" si="14"/>
        <v>0</v>
      </c>
      <c r="W126" s="65">
        <f t="shared" ca="1" si="14"/>
        <v>0</v>
      </c>
      <c r="X126" s="65">
        <f t="shared" ca="1" si="14"/>
        <v>0</v>
      </c>
      <c r="Y126" s="65">
        <f t="shared" ca="1" si="14"/>
        <v>0</v>
      </c>
      <c r="Z126" s="65">
        <f t="shared" ca="1" si="14"/>
        <v>0</v>
      </c>
      <c r="AA126" s="65">
        <f t="shared" ca="1" si="14"/>
        <v>0</v>
      </c>
      <c r="AB126" s="65">
        <f t="shared" ca="1" si="14"/>
        <v>0</v>
      </c>
      <c r="AC126" s="65">
        <f t="shared" ca="1" si="14"/>
        <v>0</v>
      </c>
      <c r="AD126" s="65">
        <f t="shared" ca="1" si="14"/>
        <v>0</v>
      </c>
      <c r="AE126" s="65">
        <f t="shared" ca="1" si="14"/>
        <v>0</v>
      </c>
      <c r="AF126" s="65">
        <f t="shared" ca="1" si="14"/>
        <v>0</v>
      </c>
      <c r="AG126" s="65">
        <f t="shared" ca="1" si="14"/>
        <v>0</v>
      </c>
      <c r="AH126" s="65">
        <f t="shared" ca="1" si="14"/>
        <v>0</v>
      </c>
      <c r="AI126" s="65">
        <f t="shared" ca="1" si="14"/>
        <v>0</v>
      </c>
      <c r="AJ126" s="65">
        <f t="shared" ca="1" si="14"/>
        <v>0</v>
      </c>
      <c r="AK126" s="65">
        <f t="shared" ca="1" si="14"/>
        <v>0</v>
      </c>
      <c r="AL126" s="65">
        <f t="shared" ca="1" si="14"/>
        <v>0</v>
      </c>
      <c r="AM126" s="65">
        <f t="shared" ca="1" si="14"/>
        <v>0</v>
      </c>
      <c r="AN126" s="65">
        <f t="shared" ca="1" si="14"/>
        <v>0</v>
      </c>
      <c r="AO126" s="65">
        <f t="shared" ca="1" si="14"/>
        <v>0</v>
      </c>
      <c r="AP126" s="65">
        <f t="shared" ca="1" si="14"/>
        <v>0</v>
      </c>
      <c r="AQ126" s="65">
        <f t="shared" ca="1" si="14"/>
        <v>0</v>
      </c>
      <c r="AR126" s="65">
        <f t="shared" ca="1" si="14"/>
        <v>0</v>
      </c>
      <c r="AS126" s="65">
        <f t="shared" ca="1" si="14"/>
        <v>0</v>
      </c>
      <c r="AT126" s="65">
        <f t="shared" ca="1" si="14"/>
        <v>0</v>
      </c>
      <c r="AU126" s="65">
        <f t="shared" ca="1" si="14"/>
        <v>0</v>
      </c>
      <c r="AV126" s="65">
        <f t="shared" ca="1" si="14"/>
        <v>0</v>
      </c>
      <c r="AW126" s="65">
        <f t="shared" ca="1" si="14"/>
        <v>0</v>
      </c>
    </row>
    <row r="127" spans="4:49" ht="12.75" outlineLevel="1" x14ac:dyDescent="0.2">
      <c r="D127" s="52"/>
      <c r="E127" s="52" t="str">
        <f t="shared" ref="E127:E129" si="15">E95</f>
        <v>Additions</v>
      </c>
      <c r="F127" s="52"/>
      <c r="G127" s="52"/>
      <c r="H127" s="52"/>
      <c r="I127" s="52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</row>
    <row r="128" spans="4:49" outlineLevel="1" x14ac:dyDescent="0.2">
      <c r="D128" s="52"/>
      <c r="E128" s="52" t="str">
        <f t="shared" si="15"/>
        <v>Depreciaton</v>
      </c>
      <c r="F128" s="52"/>
      <c r="G128" s="52"/>
      <c r="H128" s="52"/>
      <c r="I128" s="52"/>
      <c r="J128" s="65">
        <f ca="1">IF(J$9=$H$115,-J126,-J121*$H$106)</f>
        <v>-701.51407527796346</v>
      </c>
      <c r="K128" s="65">
        <f t="shared" ref="K128:AW128" ca="1" si="16">IF(K$9=$H$115,-K126,-K121*$H$106)</f>
        <v>-888.59332965021019</v>
      </c>
      <c r="L128" s="65">
        <f t="shared" ca="1" si="16"/>
        <v>-1262.7518383947038</v>
      </c>
      <c r="M128" s="65">
        <f t="shared" ca="1" si="16"/>
        <v>-1028.1232735361777</v>
      </c>
      <c r="N128" s="65">
        <f t="shared" ca="1" si="16"/>
        <v>-553.40966556660157</v>
      </c>
      <c r="O128" s="65">
        <f t="shared" ca="1" si="16"/>
        <v>-749.84288265746056</v>
      </c>
      <c r="P128" s="65">
        <f t="shared" ca="1" si="16"/>
        <v>-1142.7093168391787</v>
      </c>
      <c r="Q128" s="65">
        <f t="shared" ca="1" si="16"/>
        <v>-896.34932373772654</v>
      </c>
      <c r="R128" s="65">
        <f t="shared" ca="1" si="16"/>
        <v>-397.90003536967151</v>
      </c>
      <c r="S128" s="65">
        <f t="shared" ca="1" si="16"/>
        <v>-604.1549133150736</v>
      </c>
      <c r="T128" s="65">
        <f t="shared" ca="1" si="16"/>
        <v>-1016.6646692058775</v>
      </c>
      <c r="U128" s="65">
        <f t="shared" ca="1" si="16"/>
        <v>-757.98667644935563</v>
      </c>
      <c r="V128" s="65">
        <f t="shared" ca="1" si="16"/>
        <v>0</v>
      </c>
      <c r="W128" s="65">
        <f t="shared" ca="1" si="16"/>
        <v>0</v>
      </c>
      <c r="X128" s="65">
        <f t="shared" ca="1" si="16"/>
        <v>0</v>
      </c>
      <c r="Y128" s="65">
        <f t="shared" ca="1" si="16"/>
        <v>0</v>
      </c>
      <c r="Z128" s="65">
        <f t="shared" ca="1" si="16"/>
        <v>0</v>
      </c>
      <c r="AA128" s="65">
        <f t="shared" ca="1" si="16"/>
        <v>0</v>
      </c>
      <c r="AB128" s="65">
        <f t="shared" ca="1" si="16"/>
        <v>0</v>
      </c>
      <c r="AC128" s="65">
        <f t="shared" ca="1" si="16"/>
        <v>0</v>
      </c>
      <c r="AD128" s="65">
        <f t="shared" ca="1" si="16"/>
        <v>0</v>
      </c>
      <c r="AE128" s="65">
        <f t="shared" ca="1" si="16"/>
        <v>0</v>
      </c>
      <c r="AF128" s="65">
        <f t="shared" ca="1" si="16"/>
        <v>0</v>
      </c>
      <c r="AG128" s="65">
        <f t="shared" ca="1" si="16"/>
        <v>0</v>
      </c>
      <c r="AH128" s="65">
        <f t="shared" ca="1" si="16"/>
        <v>0</v>
      </c>
      <c r="AI128" s="65">
        <f t="shared" ca="1" si="16"/>
        <v>0</v>
      </c>
      <c r="AJ128" s="65">
        <f t="shared" ca="1" si="16"/>
        <v>0</v>
      </c>
      <c r="AK128" s="65">
        <f t="shared" ca="1" si="16"/>
        <v>0</v>
      </c>
      <c r="AL128" s="65">
        <f t="shared" ca="1" si="16"/>
        <v>0</v>
      </c>
      <c r="AM128" s="65">
        <f t="shared" ca="1" si="16"/>
        <v>0</v>
      </c>
      <c r="AN128" s="65">
        <f t="shared" ca="1" si="16"/>
        <v>0</v>
      </c>
      <c r="AO128" s="65">
        <f t="shared" ca="1" si="16"/>
        <v>0</v>
      </c>
      <c r="AP128" s="65">
        <f t="shared" ca="1" si="16"/>
        <v>0</v>
      </c>
      <c r="AQ128" s="65">
        <f t="shared" ca="1" si="16"/>
        <v>0</v>
      </c>
      <c r="AR128" s="65">
        <f t="shared" ca="1" si="16"/>
        <v>0</v>
      </c>
      <c r="AS128" s="65">
        <f t="shared" ca="1" si="16"/>
        <v>0</v>
      </c>
      <c r="AT128" s="65">
        <f t="shared" ca="1" si="16"/>
        <v>0</v>
      </c>
      <c r="AU128" s="65">
        <f t="shared" ca="1" si="16"/>
        <v>0</v>
      </c>
      <c r="AV128" s="65">
        <f t="shared" ca="1" si="16"/>
        <v>0</v>
      </c>
      <c r="AW128" s="65">
        <f t="shared" ca="1" si="16"/>
        <v>0</v>
      </c>
    </row>
    <row r="129" spans="4:49" outlineLevel="1" x14ac:dyDescent="0.2">
      <c r="D129" s="52"/>
      <c r="E129" s="52" t="str">
        <f t="shared" si="15"/>
        <v>Closing Net Book Value</v>
      </c>
      <c r="F129" s="52"/>
      <c r="G129" s="52"/>
      <c r="H129" s="52"/>
      <c r="I129" s="52"/>
      <c r="J129" s="66">
        <f ca="1">SUM(J126:J128)</f>
        <v>9298.4859247220375</v>
      </c>
      <c r="K129" s="66">
        <f t="shared" ref="K129:AW129" ca="1" si="17">SUM(K126:K128)</f>
        <v>8409.8925950718276</v>
      </c>
      <c r="L129" s="66">
        <f t="shared" ca="1" si="17"/>
        <v>7147.140756677124</v>
      </c>
      <c r="M129" s="66">
        <f t="shared" ca="1" si="17"/>
        <v>6119.0174831409458</v>
      </c>
      <c r="N129" s="66">
        <f t="shared" ca="1" si="17"/>
        <v>5565.6078175743442</v>
      </c>
      <c r="O129" s="66">
        <f t="shared" ca="1" si="17"/>
        <v>4815.7649349168832</v>
      </c>
      <c r="P129" s="66">
        <f t="shared" ca="1" si="17"/>
        <v>3673.0556180777048</v>
      </c>
      <c r="Q129" s="66">
        <f t="shared" ca="1" si="17"/>
        <v>2776.7062943399783</v>
      </c>
      <c r="R129" s="66">
        <f t="shared" ca="1" si="17"/>
        <v>2378.8062589703068</v>
      </c>
      <c r="S129" s="66">
        <f t="shared" ca="1" si="17"/>
        <v>1774.6513456552332</v>
      </c>
      <c r="T129" s="66">
        <f t="shared" ca="1" si="17"/>
        <v>757.98667644935563</v>
      </c>
      <c r="U129" s="66">
        <f t="shared" ca="1" si="17"/>
        <v>0</v>
      </c>
      <c r="V129" s="66">
        <f t="shared" ca="1" si="17"/>
        <v>0</v>
      </c>
      <c r="W129" s="66">
        <f t="shared" ca="1" si="17"/>
        <v>0</v>
      </c>
      <c r="X129" s="66">
        <f t="shared" ca="1" si="17"/>
        <v>0</v>
      </c>
      <c r="Y129" s="66">
        <f t="shared" ca="1" si="17"/>
        <v>0</v>
      </c>
      <c r="Z129" s="66">
        <f t="shared" ca="1" si="17"/>
        <v>0</v>
      </c>
      <c r="AA129" s="66">
        <f t="shared" ca="1" si="17"/>
        <v>0</v>
      </c>
      <c r="AB129" s="66">
        <f t="shared" ca="1" si="17"/>
        <v>0</v>
      </c>
      <c r="AC129" s="66">
        <f t="shared" ca="1" si="17"/>
        <v>0</v>
      </c>
      <c r="AD129" s="66">
        <f t="shared" ca="1" si="17"/>
        <v>0</v>
      </c>
      <c r="AE129" s="66">
        <f t="shared" ca="1" si="17"/>
        <v>0</v>
      </c>
      <c r="AF129" s="66">
        <f t="shared" ca="1" si="17"/>
        <v>0</v>
      </c>
      <c r="AG129" s="66">
        <f t="shared" ca="1" si="17"/>
        <v>0</v>
      </c>
      <c r="AH129" s="66">
        <f t="shared" ca="1" si="17"/>
        <v>0</v>
      </c>
      <c r="AI129" s="66">
        <f t="shared" ca="1" si="17"/>
        <v>0</v>
      </c>
      <c r="AJ129" s="66">
        <f t="shared" ca="1" si="17"/>
        <v>0</v>
      </c>
      <c r="AK129" s="66">
        <f t="shared" ca="1" si="17"/>
        <v>0</v>
      </c>
      <c r="AL129" s="66">
        <f t="shared" ca="1" si="17"/>
        <v>0</v>
      </c>
      <c r="AM129" s="66">
        <f t="shared" ca="1" si="17"/>
        <v>0</v>
      </c>
      <c r="AN129" s="66">
        <f t="shared" ca="1" si="17"/>
        <v>0</v>
      </c>
      <c r="AO129" s="66">
        <f t="shared" ca="1" si="17"/>
        <v>0</v>
      </c>
      <c r="AP129" s="66">
        <f t="shared" ca="1" si="17"/>
        <v>0</v>
      </c>
      <c r="AQ129" s="66">
        <f t="shared" ca="1" si="17"/>
        <v>0</v>
      </c>
      <c r="AR129" s="66">
        <f t="shared" ca="1" si="17"/>
        <v>0</v>
      </c>
      <c r="AS129" s="66">
        <f t="shared" ca="1" si="17"/>
        <v>0</v>
      </c>
      <c r="AT129" s="66">
        <f t="shared" ca="1" si="17"/>
        <v>0</v>
      </c>
      <c r="AU129" s="66">
        <f t="shared" ca="1" si="17"/>
        <v>0</v>
      </c>
      <c r="AV129" s="66">
        <f t="shared" ca="1" si="17"/>
        <v>0</v>
      </c>
      <c r="AW129" s="66">
        <f t="shared" ca="1" si="17"/>
        <v>0</v>
      </c>
    </row>
    <row r="130" spans="4:49" outlineLevel="1" x14ac:dyDescent="0.2"/>
    <row r="131" spans="4:49" outlineLevel="1" x14ac:dyDescent="0.2"/>
  </sheetData>
  <mergeCells count="2">
    <mergeCell ref="I1:J1"/>
    <mergeCell ref="A3:E3"/>
  </mergeCells>
  <conditionalFormatting sqref="F4">
    <cfRule type="cellIs" dxfId="6" priority="2" operator="notEqual">
      <formula>0</formula>
    </cfRule>
  </conditionalFormatting>
  <conditionalFormatting sqref="J33:AW72">
    <cfRule type="expression" dxfId="5" priority="1">
      <formula>AND(J$9&gt;$H$24,J$9-$F33&lt;=$H$24,$F33-1&lt;=$H$24,J33&lt;&gt;0)</formula>
    </cfRule>
  </conditionalFormatting>
  <hyperlinks>
    <hyperlink ref="F4" location="Overall_Error_Check" tooltip="Go to Overall Error Check" display="Overall_Error_Check" xr:uid="{6D0B237B-6697-4C47-BF7D-8535AAF9626D}"/>
    <hyperlink ref="A3:E3" location="HL_Navigator" tooltip="Go to Navigator (Table of Contents)" display="Navigator" xr:uid="{F29CC0EC-364C-4E6F-A52C-0C1648038495}"/>
    <hyperlink ref="A3" location="HL_Navigator" display="Navigator" xr:uid="{FE9D2A87-AA8E-4E44-99A6-B04FD8BAB44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AX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5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Timing</v>
      </c>
      <c r="I1" s="76"/>
      <c r="J1" s="76"/>
    </row>
    <row r="2" spans="1:50" ht="18" x14ac:dyDescent="0.25">
      <c r="A2" s="16" t="str">
        <f ca="1">Model_Name</f>
        <v>Chapter 5 - SP Depreciating Existing Capex Example.xlsx</v>
      </c>
    </row>
    <row r="3" spans="1:50" x14ac:dyDescent="0.2">
      <c r="A3" s="76" t="s">
        <v>1</v>
      </c>
      <c r="B3" s="76"/>
      <c r="C3" s="76"/>
      <c r="D3" s="76"/>
      <c r="E3" s="76"/>
    </row>
    <row r="4" spans="1:50" ht="14.25" x14ac:dyDescent="0.2">
      <c r="B4" t="s">
        <v>2</v>
      </c>
      <c r="F4" s="1">
        <f>Overall_Error_Check</f>
        <v>0</v>
      </c>
      <c r="AX4" s="52"/>
    </row>
    <row r="5" spans="1:50" x14ac:dyDescent="0.2">
      <c r="J5" s="39">
        <f ca="1">J$7</f>
        <v>44286</v>
      </c>
      <c r="K5" s="39">
        <f ca="1">K$7</f>
        <v>44377</v>
      </c>
      <c r="L5" s="39">
        <f ca="1">L$7</f>
        <v>44469</v>
      </c>
      <c r="M5" s="39">
        <f ca="1">M$7</f>
        <v>44561</v>
      </c>
      <c r="N5" s="39">
        <f ca="1">N$7</f>
        <v>44651</v>
      </c>
      <c r="O5" s="39">
        <f t="shared" ref="O5:AW5" ca="1" si="0">O$7</f>
        <v>44742</v>
      </c>
      <c r="P5" s="39">
        <f t="shared" ca="1" si="0"/>
        <v>44834</v>
      </c>
      <c r="Q5" s="39">
        <f t="shared" ca="1" si="0"/>
        <v>44926</v>
      </c>
      <c r="R5" s="39">
        <f t="shared" ca="1" si="0"/>
        <v>45016</v>
      </c>
      <c r="S5" s="39">
        <f t="shared" ca="1" si="0"/>
        <v>45107</v>
      </c>
      <c r="T5" s="39">
        <f t="shared" ca="1" si="0"/>
        <v>45199</v>
      </c>
      <c r="U5" s="39">
        <f t="shared" ca="1" si="0"/>
        <v>45291</v>
      </c>
      <c r="V5" s="39">
        <f t="shared" ca="1" si="0"/>
        <v>45382</v>
      </c>
      <c r="W5" s="39">
        <f t="shared" ca="1" si="0"/>
        <v>45473</v>
      </c>
      <c r="X5" s="39">
        <f t="shared" ca="1" si="0"/>
        <v>45565</v>
      </c>
      <c r="Y5" s="39">
        <f t="shared" ca="1" si="0"/>
        <v>45657</v>
      </c>
      <c r="Z5" s="39">
        <f t="shared" ca="1" si="0"/>
        <v>45747</v>
      </c>
      <c r="AA5" s="39">
        <f t="shared" ca="1" si="0"/>
        <v>45838</v>
      </c>
      <c r="AB5" s="39">
        <f t="shared" ca="1" si="0"/>
        <v>45930</v>
      </c>
      <c r="AC5" s="39">
        <f t="shared" ca="1" si="0"/>
        <v>46022</v>
      </c>
      <c r="AD5" s="39">
        <f t="shared" ca="1" si="0"/>
        <v>46112</v>
      </c>
      <c r="AE5" s="39">
        <f t="shared" ca="1" si="0"/>
        <v>46203</v>
      </c>
      <c r="AF5" s="39">
        <f t="shared" ca="1" si="0"/>
        <v>46295</v>
      </c>
      <c r="AG5" s="39">
        <f t="shared" ca="1" si="0"/>
        <v>46387</v>
      </c>
      <c r="AH5" s="39">
        <f t="shared" ca="1" si="0"/>
        <v>46477</v>
      </c>
      <c r="AI5" s="39">
        <f t="shared" ca="1" si="0"/>
        <v>46568</v>
      </c>
      <c r="AJ5" s="39">
        <f t="shared" ca="1" si="0"/>
        <v>46660</v>
      </c>
      <c r="AK5" s="39">
        <f t="shared" ca="1" si="0"/>
        <v>46752</v>
      </c>
      <c r="AL5" s="39">
        <f t="shared" ca="1" si="0"/>
        <v>46843</v>
      </c>
      <c r="AM5" s="39">
        <f t="shared" ca="1" si="0"/>
        <v>46934</v>
      </c>
      <c r="AN5" s="39">
        <f t="shared" ca="1" si="0"/>
        <v>47026</v>
      </c>
      <c r="AO5" s="39">
        <f t="shared" ca="1" si="0"/>
        <v>47118</v>
      </c>
      <c r="AP5" s="39">
        <f t="shared" ca="1" si="0"/>
        <v>47208</v>
      </c>
      <c r="AQ5" s="39">
        <f t="shared" ca="1" si="0"/>
        <v>47299</v>
      </c>
      <c r="AR5" s="39">
        <f t="shared" ca="1" si="0"/>
        <v>47391</v>
      </c>
      <c r="AS5" s="39">
        <f t="shared" ca="1" si="0"/>
        <v>47483</v>
      </c>
      <c r="AT5" s="39">
        <f t="shared" ca="1" si="0"/>
        <v>47573</v>
      </c>
      <c r="AU5" s="39">
        <f t="shared" ca="1" si="0"/>
        <v>47664</v>
      </c>
      <c r="AV5" s="39">
        <f t="shared" ca="1" si="0"/>
        <v>47756</v>
      </c>
      <c r="AW5" s="39">
        <f t="shared" ca="1" si="0"/>
        <v>47848</v>
      </c>
      <c r="AX5" s="52"/>
    </row>
    <row r="6" spans="1:50" outlineLevel="1" x14ac:dyDescent="0.2">
      <c r="C6" t="s">
        <v>71</v>
      </c>
      <c r="J6" s="38">
        <f t="shared" ref="J6:AW6" ca="1" si="1">IF(J$9=1,Model_Start_Date,I$7+1)</f>
        <v>44197</v>
      </c>
      <c r="K6" s="38">
        <f t="shared" ca="1" si="1"/>
        <v>44287</v>
      </c>
      <c r="L6" s="38">
        <f t="shared" ca="1" si="1"/>
        <v>44378</v>
      </c>
      <c r="M6" s="38">
        <f t="shared" ca="1" si="1"/>
        <v>44470</v>
      </c>
      <c r="N6" s="38">
        <f t="shared" ca="1" si="1"/>
        <v>44562</v>
      </c>
      <c r="O6" s="38">
        <f t="shared" ca="1" si="1"/>
        <v>44652</v>
      </c>
      <c r="P6" s="38">
        <f t="shared" ca="1" si="1"/>
        <v>44743</v>
      </c>
      <c r="Q6" s="38">
        <f t="shared" ca="1" si="1"/>
        <v>44835</v>
      </c>
      <c r="R6" s="38">
        <f t="shared" ca="1" si="1"/>
        <v>44927</v>
      </c>
      <c r="S6" s="38">
        <f t="shared" ca="1" si="1"/>
        <v>45017</v>
      </c>
      <c r="T6" s="38">
        <f t="shared" ca="1" si="1"/>
        <v>45108</v>
      </c>
      <c r="U6" s="38">
        <f t="shared" ca="1" si="1"/>
        <v>45200</v>
      </c>
      <c r="V6" s="38">
        <f t="shared" ca="1" si="1"/>
        <v>45292</v>
      </c>
      <c r="W6" s="38">
        <f t="shared" ca="1" si="1"/>
        <v>45383</v>
      </c>
      <c r="X6" s="38">
        <f t="shared" ca="1" si="1"/>
        <v>45474</v>
      </c>
      <c r="Y6" s="38">
        <f t="shared" ca="1" si="1"/>
        <v>45566</v>
      </c>
      <c r="Z6" s="38">
        <f t="shared" ca="1" si="1"/>
        <v>45658</v>
      </c>
      <c r="AA6" s="38">
        <f t="shared" ca="1" si="1"/>
        <v>45748</v>
      </c>
      <c r="AB6" s="38">
        <f t="shared" ca="1" si="1"/>
        <v>45839</v>
      </c>
      <c r="AC6" s="38">
        <f t="shared" ca="1" si="1"/>
        <v>45931</v>
      </c>
      <c r="AD6" s="38">
        <f t="shared" ca="1" si="1"/>
        <v>46023</v>
      </c>
      <c r="AE6" s="38">
        <f t="shared" ca="1" si="1"/>
        <v>46113</v>
      </c>
      <c r="AF6" s="38">
        <f t="shared" ca="1" si="1"/>
        <v>46204</v>
      </c>
      <c r="AG6" s="38">
        <f t="shared" ca="1" si="1"/>
        <v>46296</v>
      </c>
      <c r="AH6" s="38">
        <f t="shared" ca="1" si="1"/>
        <v>46388</v>
      </c>
      <c r="AI6" s="38">
        <f t="shared" ca="1" si="1"/>
        <v>46478</v>
      </c>
      <c r="AJ6" s="38">
        <f t="shared" ca="1" si="1"/>
        <v>46569</v>
      </c>
      <c r="AK6" s="38">
        <f t="shared" ca="1" si="1"/>
        <v>46661</v>
      </c>
      <c r="AL6" s="38">
        <f t="shared" ca="1" si="1"/>
        <v>46753</v>
      </c>
      <c r="AM6" s="38">
        <f t="shared" ca="1" si="1"/>
        <v>46844</v>
      </c>
      <c r="AN6" s="38">
        <f t="shared" ca="1" si="1"/>
        <v>46935</v>
      </c>
      <c r="AO6" s="38">
        <f t="shared" ca="1" si="1"/>
        <v>47027</v>
      </c>
      <c r="AP6" s="38">
        <f t="shared" ca="1" si="1"/>
        <v>47119</v>
      </c>
      <c r="AQ6" s="38">
        <f t="shared" ca="1" si="1"/>
        <v>47209</v>
      </c>
      <c r="AR6" s="38">
        <f t="shared" ca="1" si="1"/>
        <v>47300</v>
      </c>
      <c r="AS6" s="38">
        <f t="shared" ca="1" si="1"/>
        <v>47392</v>
      </c>
      <c r="AT6" s="38">
        <f t="shared" ca="1" si="1"/>
        <v>47484</v>
      </c>
      <c r="AU6" s="38">
        <f t="shared" ca="1" si="1"/>
        <v>47574</v>
      </c>
      <c r="AV6" s="38">
        <f t="shared" ca="1" si="1"/>
        <v>47665</v>
      </c>
      <c r="AW6" s="38">
        <f t="shared" ca="1" si="1"/>
        <v>47757</v>
      </c>
      <c r="AX6" s="52"/>
    </row>
    <row r="7" spans="1:50" outlineLevel="1" x14ac:dyDescent="0.2">
      <c r="C7" t="s">
        <v>72</v>
      </c>
      <c r="J7" s="38">
        <f t="shared" ref="J7:AW7" ca="1" si="2">EOMONTH(J$6,MOD(Periodicity+Reporting_Month_Factor-MONTH(J$6),Periodicity))</f>
        <v>44286</v>
      </c>
      <c r="K7" s="38">
        <f t="shared" ca="1" si="2"/>
        <v>44377</v>
      </c>
      <c r="L7" s="38">
        <f t="shared" ca="1" si="2"/>
        <v>44469</v>
      </c>
      <c r="M7" s="38">
        <f t="shared" ca="1" si="2"/>
        <v>44561</v>
      </c>
      <c r="N7" s="38">
        <f t="shared" ca="1" si="2"/>
        <v>44651</v>
      </c>
      <c r="O7" s="38">
        <f t="shared" ca="1" si="2"/>
        <v>44742</v>
      </c>
      <c r="P7" s="38">
        <f t="shared" ca="1" si="2"/>
        <v>44834</v>
      </c>
      <c r="Q7" s="38">
        <f t="shared" ca="1" si="2"/>
        <v>44926</v>
      </c>
      <c r="R7" s="38">
        <f t="shared" ca="1" si="2"/>
        <v>45016</v>
      </c>
      <c r="S7" s="38">
        <f t="shared" ca="1" si="2"/>
        <v>45107</v>
      </c>
      <c r="T7" s="38">
        <f t="shared" ca="1" si="2"/>
        <v>45199</v>
      </c>
      <c r="U7" s="38">
        <f t="shared" ca="1" si="2"/>
        <v>45291</v>
      </c>
      <c r="V7" s="38">
        <f t="shared" ca="1" si="2"/>
        <v>45382</v>
      </c>
      <c r="W7" s="38">
        <f t="shared" ca="1" si="2"/>
        <v>45473</v>
      </c>
      <c r="X7" s="38">
        <f t="shared" ca="1" si="2"/>
        <v>45565</v>
      </c>
      <c r="Y7" s="38">
        <f t="shared" ca="1" si="2"/>
        <v>45657</v>
      </c>
      <c r="Z7" s="38">
        <f t="shared" ca="1" si="2"/>
        <v>45747</v>
      </c>
      <c r="AA7" s="38">
        <f t="shared" ca="1" si="2"/>
        <v>45838</v>
      </c>
      <c r="AB7" s="38">
        <f t="shared" ca="1" si="2"/>
        <v>45930</v>
      </c>
      <c r="AC7" s="38">
        <f t="shared" ca="1" si="2"/>
        <v>46022</v>
      </c>
      <c r="AD7" s="38">
        <f t="shared" ca="1" si="2"/>
        <v>46112</v>
      </c>
      <c r="AE7" s="38">
        <f t="shared" ca="1" si="2"/>
        <v>46203</v>
      </c>
      <c r="AF7" s="38">
        <f t="shared" ca="1" si="2"/>
        <v>46295</v>
      </c>
      <c r="AG7" s="38">
        <f t="shared" ca="1" si="2"/>
        <v>46387</v>
      </c>
      <c r="AH7" s="38">
        <f t="shared" ca="1" si="2"/>
        <v>46477</v>
      </c>
      <c r="AI7" s="38">
        <f t="shared" ca="1" si="2"/>
        <v>46568</v>
      </c>
      <c r="AJ7" s="38">
        <f t="shared" ca="1" si="2"/>
        <v>46660</v>
      </c>
      <c r="AK7" s="38">
        <f t="shared" ca="1" si="2"/>
        <v>46752</v>
      </c>
      <c r="AL7" s="38">
        <f t="shared" ca="1" si="2"/>
        <v>46843</v>
      </c>
      <c r="AM7" s="38">
        <f t="shared" ca="1" si="2"/>
        <v>46934</v>
      </c>
      <c r="AN7" s="38">
        <f t="shared" ca="1" si="2"/>
        <v>47026</v>
      </c>
      <c r="AO7" s="38">
        <f t="shared" ca="1" si="2"/>
        <v>47118</v>
      </c>
      <c r="AP7" s="38">
        <f t="shared" ca="1" si="2"/>
        <v>47208</v>
      </c>
      <c r="AQ7" s="38">
        <f t="shared" ca="1" si="2"/>
        <v>47299</v>
      </c>
      <c r="AR7" s="38">
        <f t="shared" ca="1" si="2"/>
        <v>47391</v>
      </c>
      <c r="AS7" s="38">
        <f t="shared" ca="1" si="2"/>
        <v>47483</v>
      </c>
      <c r="AT7" s="38">
        <f t="shared" ca="1" si="2"/>
        <v>47573</v>
      </c>
      <c r="AU7" s="38">
        <f t="shared" ca="1" si="2"/>
        <v>47664</v>
      </c>
      <c r="AV7" s="38">
        <f t="shared" ca="1" si="2"/>
        <v>47756</v>
      </c>
      <c r="AW7" s="38">
        <f t="shared" ca="1" si="2"/>
        <v>47848</v>
      </c>
      <c r="AX7" s="52"/>
    </row>
    <row r="8" spans="1:50" outlineLevel="1" x14ac:dyDescent="0.2">
      <c r="C8" t="s">
        <v>74</v>
      </c>
      <c r="J8" s="34">
        <f ca="1">J7-J6+1</f>
        <v>90</v>
      </c>
      <c r="K8" s="34">
        <f t="shared" ref="K8:N8" ca="1" si="3">K7-K6+1</f>
        <v>91</v>
      </c>
      <c r="L8" s="34">
        <f t="shared" ca="1" si="3"/>
        <v>92</v>
      </c>
      <c r="M8" s="34">
        <f t="shared" ca="1" si="3"/>
        <v>92</v>
      </c>
      <c r="N8" s="34">
        <f t="shared" ca="1" si="3"/>
        <v>90</v>
      </c>
      <c r="O8" s="34">
        <f t="shared" ref="O8:AW8" ca="1" si="4">O7-O6+1</f>
        <v>91</v>
      </c>
      <c r="P8" s="34">
        <f t="shared" ca="1" si="4"/>
        <v>92</v>
      </c>
      <c r="Q8" s="34">
        <f t="shared" ca="1" si="4"/>
        <v>92</v>
      </c>
      <c r="R8" s="34">
        <f t="shared" ca="1" si="4"/>
        <v>90</v>
      </c>
      <c r="S8" s="34">
        <f t="shared" ca="1" si="4"/>
        <v>91</v>
      </c>
      <c r="T8" s="34">
        <f t="shared" ca="1" si="4"/>
        <v>92</v>
      </c>
      <c r="U8" s="34">
        <f t="shared" ca="1" si="4"/>
        <v>92</v>
      </c>
      <c r="V8" s="34">
        <f t="shared" ca="1" si="4"/>
        <v>91</v>
      </c>
      <c r="W8" s="34">
        <f t="shared" ca="1" si="4"/>
        <v>91</v>
      </c>
      <c r="X8" s="34">
        <f t="shared" ca="1" si="4"/>
        <v>92</v>
      </c>
      <c r="Y8" s="34">
        <f t="shared" ca="1" si="4"/>
        <v>92</v>
      </c>
      <c r="Z8" s="34">
        <f t="shared" ca="1" si="4"/>
        <v>90</v>
      </c>
      <c r="AA8" s="34">
        <f t="shared" ca="1" si="4"/>
        <v>91</v>
      </c>
      <c r="AB8" s="34">
        <f t="shared" ca="1" si="4"/>
        <v>92</v>
      </c>
      <c r="AC8" s="34">
        <f t="shared" ca="1" si="4"/>
        <v>92</v>
      </c>
      <c r="AD8" s="34">
        <f t="shared" ca="1" si="4"/>
        <v>90</v>
      </c>
      <c r="AE8" s="34">
        <f t="shared" ca="1" si="4"/>
        <v>91</v>
      </c>
      <c r="AF8" s="34">
        <f t="shared" ca="1" si="4"/>
        <v>92</v>
      </c>
      <c r="AG8" s="34">
        <f t="shared" ca="1" si="4"/>
        <v>92</v>
      </c>
      <c r="AH8" s="34">
        <f t="shared" ca="1" si="4"/>
        <v>90</v>
      </c>
      <c r="AI8" s="34">
        <f t="shared" ca="1" si="4"/>
        <v>91</v>
      </c>
      <c r="AJ8" s="34">
        <f t="shared" ca="1" si="4"/>
        <v>92</v>
      </c>
      <c r="AK8" s="34">
        <f t="shared" ca="1" si="4"/>
        <v>92</v>
      </c>
      <c r="AL8" s="34">
        <f t="shared" ca="1" si="4"/>
        <v>91</v>
      </c>
      <c r="AM8" s="34">
        <f t="shared" ca="1" si="4"/>
        <v>91</v>
      </c>
      <c r="AN8" s="34">
        <f t="shared" ca="1" si="4"/>
        <v>92</v>
      </c>
      <c r="AO8" s="34">
        <f t="shared" ca="1" si="4"/>
        <v>92</v>
      </c>
      <c r="AP8" s="34">
        <f t="shared" ca="1" si="4"/>
        <v>90</v>
      </c>
      <c r="AQ8" s="34">
        <f t="shared" ca="1" si="4"/>
        <v>91</v>
      </c>
      <c r="AR8" s="34">
        <f t="shared" ca="1" si="4"/>
        <v>92</v>
      </c>
      <c r="AS8" s="34">
        <f t="shared" ca="1" si="4"/>
        <v>92</v>
      </c>
      <c r="AT8" s="34">
        <f t="shared" ca="1" si="4"/>
        <v>90</v>
      </c>
      <c r="AU8" s="34">
        <f t="shared" ca="1" si="4"/>
        <v>91</v>
      </c>
      <c r="AV8" s="34">
        <f t="shared" ca="1" si="4"/>
        <v>92</v>
      </c>
      <c r="AW8" s="34">
        <f t="shared" ca="1" si="4"/>
        <v>92</v>
      </c>
      <c r="AX8" s="52"/>
    </row>
    <row r="9" spans="1:50" ht="12.75" outlineLevel="1" x14ac:dyDescent="0.2">
      <c r="C9" t="s">
        <v>73</v>
      </c>
      <c r="I9" s="23"/>
      <c r="J9" s="34">
        <f>N(I$9)+1</f>
        <v>1</v>
      </c>
      <c r="K9" s="34">
        <f t="shared" ref="K9:N9" si="5">N(J$9)+1</f>
        <v>2</v>
      </c>
      <c r="L9" s="34">
        <f t="shared" si="5"/>
        <v>3</v>
      </c>
      <c r="M9" s="34">
        <f t="shared" si="5"/>
        <v>4</v>
      </c>
      <c r="N9" s="34">
        <f t="shared" si="5"/>
        <v>5</v>
      </c>
      <c r="O9" s="34">
        <f t="shared" ref="O9" si="6">N(N$9)+1</f>
        <v>6</v>
      </c>
      <c r="P9" s="34">
        <f t="shared" ref="P9" si="7">N(O$9)+1</f>
        <v>7</v>
      </c>
      <c r="Q9" s="34">
        <f t="shared" ref="Q9" si="8">N(P$9)+1</f>
        <v>8</v>
      </c>
      <c r="R9" s="34">
        <f t="shared" ref="R9" si="9">N(Q$9)+1</f>
        <v>9</v>
      </c>
      <c r="S9" s="34">
        <f t="shared" ref="S9" si="10">N(R$9)+1</f>
        <v>10</v>
      </c>
      <c r="T9" s="34">
        <f t="shared" ref="T9" si="11">N(S$9)+1</f>
        <v>11</v>
      </c>
      <c r="U9" s="34">
        <f t="shared" ref="U9" si="12">N(T$9)+1</f>
        <v>12</v>
      </c>
      <c r="V9" s="34">
        <f t="shared" ref="V9" si="13">N(U$9)+1</f>
        <v>13</v>
      </c>
      <c r="W9" s="34">
        <f t="shared" ref="W9" si="14">N(V$9)+1</f>
        <v>14</v>
      </c>
      <c r="X9" s="34">
        <f t="shared" ref="X9" si="15">N(W$9)+1</f>
        <v>15</v>
      </c>
      <c r="Y9" s="34">
        <f t="shared" ref="Y9" si="16">N(X$9)+1</f>
        <v>16</v>
      </c>
      <c r="Z9" s="34">
        <f t="shared" ref="Z9" si="17">N(Y$9)+1</f>
        <v>17</v>
      </c>
      <c r="AA9" s="34">
        <f t="shared" ref="AA9" si="18">N(Z$9)+1</f>
        <v>18</v>
      </c>
      <c r="AB9" s="34">
        <f t="shared" ref="AB9" si="19">N(AA$9)+1</f>
        <v>19</v>
      </c>
      <c r="AC9" s="34">
        <f t="shared" ref="AC9" si="20">N(AB$9)+1</f>
        <v>20</v>
      </c>
      <c r="AD9" s="34">
        <f t="shared" ref="AD9" si="21">N(AC$9)+1</f>
        <v>21</v>
      </c>
      <c r="AE9" s="34">
        <f t="shared" ref="AE9" si="22">N(AD$9)+1</f>
        <v>22</v>
      </c>
      <c r="AF9" s="34">
        <f t="shared" ref="AF9" si="23">N(AE$9)+1</f>
        <v>23</v>
      </c>
      <c r="AG9" s="34">
        <f t="shared" ref="AG9" si="24">N(AF$9)+1</f>
        <v>24</v>
      </c>
      <c r="AH9" s="34">
        <f t="shared" ref="AH9" si="25">N(AG$9)+1</f>
        <v>25</v>
      </c>
      <c r="AI9" s="34">
        <f t="shared" ref="AI9" si="26">N(AH$9)+1</f>
        <v>26</v>
      </c>
      <c r="AJ9" s="34">
        <f t="shared" ref="AJ9" si="27">N(AI$9)+1</f>
        <v>27</v>
      </c>
      <c r="AK9" s="34">
        <f t="shared" ref="AK9" si="28">N(AJ$9)+1</f>
        <v>28</v>
      </c>
      <c r="AL9" s="34">
        <f t="shared" ref="AL9" si="29">N(AK$9)+1</f>
        <v>29</v>
      </c>
      <c r="AM9" s="34">
        <f t="shared" ref="AM9" si="30">N(AL$9)+1</f>
        <v>30</v>
      </c>
      <c r="AN9" s="34">
        <f t="shared" ref="AN9" si="31">N(AM$9)+1</f>
        <v>31</v>
      </c>
      <c r="AO9" s="34">
        <f t="shared" ref="AO9" si="32">N(AN$9)+1</f>
        <v>32</v>
      </c>
      <c r="AP9" s="34">
        <f t="shared" ref="AP9" si="33">N(AO$9)+1</f>
        <v>33</v>
      </c>
      <c r="AQ9" s="34">
        <f t="shared" ref="AQ9" si="34">N(AP$9)+1</f>
        <v>34</v>
      </c>
      <c r="AR9" s="34">
        <f t="shared" ref="AR9" si="35">N(AQ$9)+1</f>
        <v>35</v>
      </c>
      <c r="AS9" s="34">
        <f t="shared" ref="AS9" si="36">N(AR$9)+1</f>
        <v>36</v>
      </c>
      <c r="AT9" s="34">
        <f t="shared" ref="AT9" si="37">N(AS$9)+1</f>
        <v>37</v>
      </c>
      <c r="AU9" s="34">
        <f t="shared" ref="AU9" si="38">N(AT$9)+1</f>
        <v>38</v>
      </c>
      <c r="AV9" s="34">
        <f t="shared" ref="AV9" si="39">N(AU$9)+1</f>
        <v>39</v>
      </c>
      <c r="AW9" s="34">
        <f t="shared" ref="AW9" si="40">N(AV$9)+1</f>
        <v>40</v>
      </c>
      <c r="AX9" s="52"/>
    </row>
    <row r="10" spans="1:50" x14ac:dyDescent="0.2">
      <c r="A10" s="11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50" ht="16.5" thickBot="1" x14ac:dyDescent="0.3">
      <c r="B11" s="43">
        <f>MAX($B$10:$B10)+1</f>
        <v>1</v>
      </c>
      <c r="C11" s="41" t="s">
        <v>75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2.75" thickTop="1" x14ac:dyDescent="0.2"/>
    <row r="13" spans="1:50" ht="16.5" x14ac:dyDescent="0.25">
      <c r="C13" s="3" t="s">
        <v>76</v>
      </c>
    </row>
    <row r="15" spans="1:50" x14ac:dyDescent="0.2">
      <c r="D15" t="s">
        <v>77</v>
      </c>
      <c r="H15" s="49">
        <f ca="1">DATE(YEAR(TODAY())+1,1,1)</f>
        <v>44197</v>
      </c>
    </row>
    <row r="17" spans="4:9" x14ac:dyDescent="0.2">
      <c r="D17" t="s">
        <v>78</v>
      </c>
      <c r="H17" s="53">
        <v>3</v>
      </c>
    </row>
    <row r="19" spans="4:9" x14ac:dyDescent="0.2">
      <c r="D19" t="s">
        <v>79</v>
      </c>
      <c r="H19" s="53">
        <v>12</v>
      </c>
      <c r="I19" s="19" t="str">
        <f ca="1">"e.g. "&amp;TEXT(DATE(YEAR(Model_Start_Date)+IF(Example_Reporting_Month&lt;MONTH(Model_Start_Date),1,0),Example_Reporting_Month+1,1)-1,"dd-Mmm-yy")</f>
        <v>e.g. 31-Dec-21</v>
      </c>
    </row>
    <row r="21" spans="4:9" x14ac:dyDescent="0.2">
      <c r="D21" t="s">
        <v>80</v>
      </c>
      <c r="H21" s="35">
        <f>MOD(Example_Reporting_Month-1,Periodicity)+1</f>
        <v>3</v>
      </c>
    </row>
    <row r="23" spans="4:9" x14ac:dyDescent="0.2">
      <c r="D23" t="s">
        <v>81</v>
      </c>
      <c r="H23" s="50">
        <v>12</v>
      </c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76"/>
      <c r="J1" s="76"/>
    </row>
    <row r="2" spans="1:11" ht="18" x14ac:dyDescent="0.25">
      <c r="A2" s="16" t="str">
        <f ca="1">Model_Name</f>
        <v>Chapter 5 - SP Depreciating Existing Capex Example.xlsx</v>
      </c>
    </row>
    <row r="3" spans="1:11" x14ac:dyDescent="0.2">
      <c r="A3" s="76" t="s">
        <v>1</v>
      </c>
      <c r="B3" s="76"/>
      <c r="C3" s="76"/>
      <c r="D3" s="76"/>
      <c r="E3" s="76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3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101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Depreciating Existing Capex</vt:lpstr>
      <vt:lpstr>Timing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2020-05-26T12:31:34Z</dcterms:modified>
</cp:coreProperties>
</file>