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3 - Forecasting excl 3.6 rolling budget file\"/>
    </mc:Choice>
  </mc:AlternateContent>
  <xr:revisionPtr revIDLastSave="0" documentId="13_ncr:1_{6991E18C-4125-4FA3-BF93-1DCA7C2EC8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Allocating Weeks to Months" sheetId="12" r:id="rId5"/>
  </sheets>
  <definedNames>
    <definedName name="Client_Name">'Model Parameters'!$G$12</definedName>
    <definedName name="Days_in_Week">7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6">'Allocating Weeks to Months'!$A$3</definedName>
    <definedName name="HL_7" localSheetId="4">'Allocating Weeks to Months'!$A$3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2" l="1"/>
  <c r="K33" i="12" s="1"/>
  <c r="C8" i="12"/>
  <c r="E48" i="12"/>
  <c r="BR42" i="12"/>
  <c r="BQ42" i="12"/>
  <c r="BP42" i="12"/>
  <c r="BO42" i="12"/>
  <c r="BN42" i="12"/>
  <c r="BM42" i="12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F40" i="12"/>
  <c r="F39" i="12"/>
  <c r="E26" i="12"/>
  <c r="B6" i="12"/>
  <c r="A1" i="12"/>
  <c r="K47" i="12" l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K36" i="12"/>
  <c r="K35" i="12"/>
  <c r="K14" i="12"/>
  <c r="K15" i="12"/>
  <c r="K25" i="12"/>
  <c r="L12" i="12"/>
  <c r="K40" i="12" l="1"/>
  <c r="L33" i="12"/>
  <c r="M12" i="12"/>
  <c r="N12" i="12" s="1"/>
  <c r="L14" i="12"/>
  <c r="L15" i="12"/>
  <c r="L25" i="12"/>
  <c r="K39" i="12" l="1"/>
  <c r="M25" i="12"/>
  <c r="M33" i="12"/>
  <c r="N33" i="12"/>
  <c r="M15" i="12"/>
  <c r="M14" i="12"/>
  <c r="L36" i="12"/>
  <c r="L35" i="12"/>
  <c r="L40" i="12" l="1"/>
  <c r="L39" i="12" s="1"/>
  <c r="O12" i="12"/>
  <c r="N15" i="12"/>
  <c r="N14" i="12"/>
  <c r="N36" i="12"/>
  <c r="M36" i="12"/>
  <c r="M35" i="12"/>
  <c r="N25" i="12"/>
  <c r="M40" i="12" l="1"/>
  <c r="M39" i="12" s="1"/>
  <c r="N35" i="12"/>
  <c r="O15" i="12"/>
  <c r="O14" i="12"/>
  <c r="O33" i="12"/>
  <c r="P12" i="12"/>
  <c r="O25" i="12"/>
  <c r="N40" i="12" l="1"/>
  <c r="O36" i="12"/>
  <c r="O35" i="12"/>
  <c r="P25" i="12"/>
  <c r="P33" i="12"/>
  <c r="Q12" i="12"/>
  <c r="P14" i="12"/>
  <c r="P15" i="12"/>
  <c r="Q25" i="12" l="1"/>
  <c r="Q15" i="12"/>
  <c r="R12" i="12"/>
  <c r="Q14" i="12"/>
  <c r="Q33" i="12"/>
  <c r="O40" i="12"/>
  <c r="O39" i="12" s="1"/>
  <c r="P35" i="12"/>
  <c r="P36" i="12"/>
  <c r="N39" i="12"/>
  <c r="P40" i="12" l="1"/>
  <c r="P39" i="12" s="1"/>
  <c r="Q36" i="12"/>
  <c r="Q35" i="12"/>
  <c r="R14" i="12"/>
  <c r="R15" i="12"/>
  <c r="R33" i="12"/>
  <c r="S12" i="12"/>
  <c r="R25" i="12"/>
  <c r="S25" i="12" l="1"/>
  <c r="S33" i="12"/>
  <c r="T12" i="12"/>
  <c r="S15" i="12"/>
  <c r="S14" i="12"/>
  <c r="R36" i="12"/>
  <c r="R35" i="12"/>
  <c r="Q40" i="12"/>
  <c r="R40" i="12" l="1"/>
  <c r="R39" i="12" s="1"/>
  <c r="Q39" i="12"/>
  <c r="U12" i="12"/>
  <c r="T33" i="12"/>
  <c r="T15" i="12"/>
  <c r="T14" i="12"/>
  <c r="S35" i="12"/>
  <c r="S36" i="12"/>
  <c r="T25" i="12"/>
  <c r="S40" i="12" l="1"/>
  <c r="S39" i="12" s="1"/>
  <c r="U25" i="12"/>
  <c r="T36" i="12"/>
  <c r="T35" i="12"/>
  <c r="U14" i="12"/>
  <c r="V12" i="12"/>
  <c r="U33" i="12"/>
  <c r="U15" i="12"/>
  <c r="I37" i="4"/>
  <c r="V25" i="12" l="1"/>
  <c r="V15" i="12"/>
  <c r="V14" i="12"/>
  <c r="V33" i="12"/>
  <c r="W12" i="12"/>
  <c r="U36" i="12"/>
  <c r="U35" i="12"/>
  <c r="T40" i="12"/>
  <c r="T39" i="12" s="1"/>
  <c r="A1" i="2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X12" i="12" l="1"/>
  <c r="W33" i="12"/>
  <c r="W15" i="12"/>
  <c r="W14" i="12"/>
  <c r="U40" i="12"/>
  <c r="U39" i="12" s="1"/>
  <c r="V36" i="12"/>
  <c r="V35" i="12"/>
  <c r="A2" i="2"/>
  <c r="B56" i="4"/>
  <c r="A2" i="4"/>
  <c r="A2" i="3"/>
  <c r="C6" i="1"/>
  <c r="V40" i="12" l="1"/>
  <c r="V39" i="12" s="1"/>
  <c r="W36" i="12"/>
  <c r="W35" i="12"/>
  <c r="Y12" i="12"/>
  <c r="X33" i="12"/>
  <c r="X15" i="12"/>
  <c r="X14" i="12"/>
  <c r="X36" i="12" l="1"/>
  <c r="X35" i="12"/>
  <c r="Y33" i="12"/>
  <c r="Z12" i="12"/>
  <c r="Y15" i="12"/>
  <c r="Y14" i="12"/>
  <c r="W40" i="12"/>
  <c r="W39" i="12" s="1"/>
  <c r="X40" i="12" l="1"/>
  <c r="X39" i="12" s="1"/>
  <c r="AA12" i="12"/>
  <c r="Z15" i="12"/>
  <c r="Z14" i="12"/>
  <c r="Z33" i="12"/>
  <c r="Y36" i="12"/>
  <c r="Y35" i="12"/>
  <c r="Z36" i="12" l="1"/>
  <c r="Z35" i="12"/>
  <c r="AA15" i="12"/>
  <c r="AA14" i="12"/>
  <c r="AA33" i="12"/>
  <c r="AB12" i="12"/>
  <c r="Y40" i="12"/>
  <c r="Y39" i="12" s="1"/>
  <c r="Z40" i="12" l="1"/>
  <c r="Z39" i="12" s="1"/>
  <c r="AB33" i="12"/>
  <c r="AC12" i="12"/>
  <c r="AB14" i="12"/>
  <c r="AB15" i="12"/>
  <c r="AA35" i="12"/>
  <c r="AA36" i="12"/>
  <c r="AA40" i="12" l="1"/>
  <c r="AA39" i="12" s="1"/>
  <c r="AC15" i="12"/>
  <c r="AD12" i="12"/>
  <c r="AC14" i="12"/>
  <c r="AC33" i="12"/>
  <c r="AB35" i="12"/>
  <c r="AB36" i="12"/>
  <c r="AB40" i="12" l="1"/>
  <c r="AB39" i="12" s="1"/>
  <c r="AC36" i="12"/>
  <c r="AC35" i="12"/>
  <c r="AD15" i="12"/>
  <c r="AD14" i="12"/>
  <c r="AD33" i="12"/>
  <c r="AE12" i="12"/>
  <c r="AE33" i="12" l="1"/>
  <c r="AF12" i="12"/>
  <c r="AE15" i="12"/>
  <c r="AE14" i="12"/>
  <c r="AD36" i="12"/>
  <c r="AD35" i="12"/>
  <c r="AC40" i="12"/>
  <c r="AC39" i="12" s="1"/>
  <c r="AD40" i="12" l="1"/>
  <c r="AD39" i="12" s="1"/>
  <c r="AG12" i="12"/>
  <c r="AF33" i="12"/>
  <c r="AF15" i="12"/>
  <c r="AF14" i="12"/>
  <c r="AE36" i="12"/>
  <c r="AE35" i="12"/>
  <c r="AE40" i="12" l="1"/>
  <c r="AE39" i="12" s="1"/>
  <c r="AF36" i="12"/>
  <c r="AF35" i="12"/>
  <c r="AH12" i="12"/>
  <c r="AG15" i="12"/>
  <c r="AG14" i="12"/>
  <c r="AG33" i="12"/>
  <c r="AF40" i="12" l="1"/>
  <c r="AF39" i="12" s="1"/>
  <c r="AG36" i="12"/>
  <c r="AG35" i="12"/>
  <c r="AH33" i="12"/>
  <c r="AH15" i="12"/>
  <c r="AI12" i="12"/>
  <c r="AH14" i="12"/>
  <c r="AG40" i="12" l="1"/>
  <c r="AG39" i="12" s="1"/>
  <c r="AI33" i="12"/>
  <c r="AJ12" i="12"/>
  <c r="AI15" i="12"/>
  <c r="AI14" i="12"/>
  <c r="AH36" i="12"/>
  <c r="AH35" i="12"/>
  <c r="AH40" i="12" l="1"/>
  <c r="AH39" i="12" s="1"/>
  <c r="AJ33" i="12"/>
  <c r="AK12" i="12"/>
  <c r="AJ14" i="12"/>
  <c r="AJ15" i="12"/>
  <c r="AI36" i="12"/>
  <c r="AI35" i="12"/>
  <c r="AI40" i="12" l="1"/>
  <c r="AI39" i="12" s="1"/>
  <c r="AK33" i="12"/>
  <c r="AL12" i="12"/>
  <c r="AK15" i="12"/>
  <c r="AK14" i="12"/>
  <c r="AJ36" i="12"/>
  <c r="AJ35" i="12"/>
  <c r="AJ40" i="12" l="1"/>
  <c r="AJ39" i="12" s="1"/>
  <c r="AM12" i="12"/>
  <c r="AL15" i="12"/>
  <c r="AL14" i="12"/>
  <c r="AL33" i="12"/>
  <c r="AK36" i="12"/>
  <c r="AK35" i="12"/>
  <c r="AK40" i="12" l="1"/>
  <c r="AK39" i="12" s="1"/>
  <c r="AL36" i="12"/>
  <c r="AL35" i="12"/>
  <c r="AM15" i="12"/>
  <c r="AM14" i="12"/>
  <c r="AM33" i="12"/>
  <c r="AN12" i="12"/>
  <c r="AM36" i="12" l="1"/>
  <c r="AM35" i="12"/>
  <c r="AO12" i="12"/>
  <c r="AN33" i="12"/>
  <c r="AN15" i="12"/>
  <c r="AN14" i="12"/>
  <c r="AL40" i="12"/>
  <c r="AL39" i="12" s="1"/>
  <c r="AN36" i="12" l="1"/>
  <c r="AN35" i="12"/>
  <c r="AP12" i="12"/>
  <c r="AO15" i="12"/>
  <c r="AO33" i="12"/>
  <c r="AO14" i="12"/>
  <c r="AM40" i="12"/>
  <c r="AM39" i="12" s="1"/>
  <c r="AO36" i="12" l="1"/>
  <c r="AO35" i="12"/>
  <c r="AP15" i="12"/>
  <c r="AP14" i="12"/>
  <c r="AP33" i="12"/>
  <c r="AQ12" i="12"/>
  <c r="AN40" i="12"/>
  <c r="AN39" i="12" s="1"/>
  <c r="AQ33" i="12" l="1"/>
  <c r="AR12" i="12"/>
  <c r="AQ15" i="12"/>
  <c r="AQ14" i="12"/>
  <c r="AP36" i="12"/>
  <c r="AP35" i="12"/>
  <c r="AO40" i="12"/>
  <c r="AO39" i="12" s="1"/>
  <c r="AP40" i="12" l="1"/>
  <c r="AP39" i="12" s="1"/>
  <c r="AS12" i="12"/>
  <c r="AR33" i="12"/>
  <c r="AR15" i="12"/>
  <c r="AR14" i="12"/>
  <c r="AQ35" i="12"/>
  <c r="AQ36" i="12"/>
  <c r="AQ40" i="12" l="1"/>
  <c r="AQ39" i="12" s="1"/>
  <c r="AR36" i="12"/>
  <c r="AR35" i="12"/>
  <c r="AS14" i="12"/>
  <c r="AS15" i="12"/>
  <c r="AS33" i="12"/>
  <c r="AT12" i="12"/>
  <c r="AR40" i="12" l="1"/>
  <c r="AR39" i="12" s="1"/>
  <c r="AS36" i="12"/>
  <c r="AS35" i="12"/>
  <c r="AT15" i="12"/>
  <c r="AT33" i="12"/>
  <c r="AU12" i="12"/>
  <c r="AT14" i="12"/>
  <c r="AV12" i="12" l="1"/>
  <c r="AU33" i="12"/>
  <c r="AU15" i="12"/>
  <c r="AU14" i="12"/>
  <c r="AT36" i="12"/>
  <c r="AT35" i="12"/>
  <c r="AS40" i="12"/>
  <c r="AS39" i="12" s="1"/>
  <c r="AV14" i="12" l="1"/>
  <c r="AV33" i="12"/>
  <c r="AW12" i="12"/>
  <c r="AV15" i="12"/>
  <c r="AT40" i="12"/>
  <c r="AT39" i="12" s="1"/>
  <c r="AU36" i="12"/>
  <c r="AU35" i="12"/>
  <c r="AU40" i="12" l="1"/>
  <c r="AU39" i="12" s="1"/>
  <c r="AV36" i="12"/>
  <c r="AV35" i="12"/>
  <c r="AW33" i="12"/>
  <c r="AX12" i="12"/>
  <c r="AW15" i="12"/>
  <c r="AW14" i="12"/>
  <c r="AV40" i="12" l="1"/>
  <c r="AV39" i="12" s="1"/>
  <c r="AY12" i="12"/>
  <c r="AX15" i="12"/>
  <c r="AX14" i="12"/>
  <c r="AX33" i="12"/>
  <c r="AW36" i="12"/>
  <c r="AW35" i="12"/>
  <c r="AW40" i="12" l="1"/>
  <c r="AW39" i="12" s="1"/>
  <c r="AX35" i="12"/>
  <c r="AX36" i="12"/>
  <c r="AY15" i="12"/>
  <c r="AY14" i="12"/>
  <c r="AY33" i="12"/>
  <c r="AZ12" i="12"/>
  <c r="AX40" i="12" l="1"/>
  <c r="AX39" i="12" s="1"/>
  <c r="AZ33" i="12"/>
  <c r="BA12" i="12"/>
  <c r="AZ14" i="12"/>
  <c r="AZ15" i="12"/>
  <c r="AY35" i="12"/>
  <c r="AY36" i="12"/>
  <c r="AY40" i="12" l="1"/>
  <c r="AY39" i="12" s="1"/>
  <c r="BA14" i="12"/>
  <c r="BB12" i="12"/>
  <c r="BA15" i="12"/>
  <c r="BA33" i="12"/>
  <c r="AZ35" i="12"/>
  <c r="AZ36" i="12"/>
  <c r="BA36" i="12" l="1"/>
  <c r="BA35" i="12"/>
  <c r="BB15" i="12"/>
  <c r="BB14" i="12"/>
  <c r="BB33" i="12"/>
  <c r="BC12" i="12"/>
  <c r="AZ40" i="12"/>
  <c r="AZ39" i="12" s="1"/>
  <c r="BC33" i="12" l="1"/>
  <c r="BD12" i="12"/>
  <c r="BC15" i="12"/>
  <c r="BC14" i="12"/>
  <c r="BB36" i="12"/>
  <c r="BB35" i="12"/>
  <c r="BA40" i="12"/>
  <c r="BA39" i="12" s="1"/>
  <c r="BB40" i="12" l="1"/>
  <c r="BB39" i="12" s="1"/>
  <c r="BE12" i="12"/>
  <c r="BD33" i="12"/>
  <c r="BD15" i="12"/>
  <c r="BD14" i="12"/>
  <c r="BC36" i="12"/>
  <c r="BC35" i="12"/>
  <c r="BC40" i="12" l="1"/>
  <c r="BC39" i="12" s="1"/>
  <c r="BD36" i="12"/>
  <c r="BD35" i="12"/>
  <c r="BE15" i="12"/>
  <c r="BF12" i="12"/>
  <c r="BE14" i="12"/>
  <c r="BE33" i="12"/>
  <c r="BD40" i="12" l="1"/>
  <c r="BD39" i="12" s="1"/>
  <c r="BE36" i="12"/>
  <c r="BE35" i="12"/>
  <c r="BF14" i="12"/>
  <c r="BF33" i="12"/>
  <c r="BG12" i="12"/>
  <c r="BF15" i="12"/>
  <c r="BE40" i="12" l="1"/>
  <c r="BE39" i="12" s="1"/>
  <c r="BG33" i="12"/>
  <c r="BH12" i="12"/>
  <c r="BG15" i="12"/>
  <c r="BG14" i="12"/>
  <c r="BF36" i="12"/>
  <c r="BF35" i="12"/>
  <c r="BF40" i="12" l="1"/>
  <c r="BF39" i="12" s="1"/>
  <c r="BH33" i="12"/>
  <c r="BI12" i="12"/>
  <c r="BH15" i="12"/>
  <c r="BH14" i="12"/>
  <c r="BG36" i="12"/>
  <c r="BG35" i="12"/>
  <c r="BG40" i="12" l="1"/>
  <c r="BG39" i="12" s="1"/>
  <c r="BI33" i="12"/>
  <c r="BJ12" i="12"/>
  <c r="BI15" i="12"/>
  <c r="BI14" i="12"/>
  <c r="BH36" i="12"/>
  <c r="BH35" i="12"/>
  <c r="BK12" i="12" l="1"/>
  <c r="BJ15" i="12"/>
  <c r="BJ14" i="12"/>
  <c r="BJ33" i="12"/>
  <c r="BH40" i="12"/>
  <c r="BH39" i="12" s="1"/>
  <c r="BI36" i="12"/>
  <c r="BI35" i="12"/>
  <c r="BJ35" i="12" l="1"/>
  <c r="BJ36" i="12"/>
  <c r="BI40" i="12"/>
  <c r="BI39" i="12" s="1"/>
  <c r="BK15" i="12"/>
  <c r="BK14" i="12"/>
  <c r="BK33" i="12"/>
  <c r="BL12" i="12"/>
  <c r="BJ40" i="12" l="1"/>
  <c r="BJ39" i="12" s="1"/>
  <c r="BM12" i="12"/>
  <c r="BL33" i="12"/>
  <c r="BL14" i="12"/>
  <c r="BL15" i="12"/>
  <c r="BK35" i="12"/>
  <c r="BK36" i="12"/>
  <c r="BK40" i="12" l="1"/>
  <c r="BK39" i="12" s="1"/>
  <c r="BL35" i="12"/>
  <c r="BL36" i="12"/>
  <c r="BN12" i="12"/>
  <c r="BM14" i="12"/>
  <c r="BM15" i="12"/>
  <c r="BM33" i="12"/>
  <c r="BL40" i="12" l="1"/>
  <c r="BL39" i="12" s="1"/>
  <c r="BM36" i="12"/>
  <c r="BM35" i="12"/>
  <c r="BN14" i="12"/>
  <c r="BN15" i="12"/>
  <c r="BN33" i="12"/>
  <c r="BO12" i="12"/>
  <c r="BO33" i="12" l="1"/>
  <c r="BP12" i="12"/>
  <c r="BO15" i="12"/>
  <c r="BO14" i="12"/>
  <c r="BN36" i="12"/>
  <c r="BN35" i="12"/>
  <c r="BM40" i="12"/>
  <c r="BM39" i="12" s="1"/>
  <c r="BQ12" i="12" l="1"/>
  <c r="BP33" i="12"/>
  <c r="BP15" i="12"/>
  <c r="BP14" i="12"/>
  <c r="BN40" i="12"/>
  <c r="BN39" i="12" s="1"/>
  <c r="BO35" i="12"/>
  <c r="BO36" i="12"/>
  <c r="BO40" i="12" l="1"/>
  <c r="BO39" i="12" s="1"/>
  <c r="BP36" i="12"/>
  <c r="BP35" i="12"/>
  <c r="BQ15" i="12"/>
  <c r="BQ33" i="12"/>
  <c r="BQ14" i="12"/>
  <c r="BR12" i="12"/>
  <c r="BR33" i="12" l="1"/>
  <c r="BR15" i="12"/>
  <c r="BR14" i="12"/>
  <c r="BQ36" i="12"/>
  <c r="BQ35" i="12"/>
  <c r="BP40" i="12"/>
  <c r="BP39" i="12" s="1"/>
  <c r="K26" i="12" l="1"/>
  <c r="L26" i="12"/>
  <c r="M26" i="12"/>
  <c r="P26" i="12"/>
  <c r="N26" i="12"/>
  <c r="O26" i="12"/>
  <c r="Q26" i="12"/>
  <c r="R26" i="12"/>
  <c r="S26" i="12"/>
  <c r="T26" i="12"/>
  <c r="U26" i="12"/>
  <c r="V26" i="12"/>
  <c r="BQ40" i="12"/>
  <c r="BR36" i="12"/>
  <c r="BR35" i="12"/>
  <c r="BR40" i="12" l="1"/>
  <c r="BR39" i="12" s="1"/>
  <c r="K48" i="12" s="1"/>
  <c r="BQ39" i="12"/>
  <c r="L48" i="12" l="1"/>
  <c r="N48" i="12"/>
  <c r="U48" i="12"/>
  <c r="S48" i="12"/>
  <c r="O48" i="12"/>
  <c r="R48" i="12"/>
  <c r="M48" i="12"/>
  <c r="T48" i="12"/>
  <c r="Q48" i="12"/>
  <c r="P48" i="12"/>
  <c r="V48" i="12"/>
</calcChain>
</file>

<file path=xl/sharedStrings.xml><?xml version="1.0" encoding="utf-8"?>
<sst xmlns="http://schemas.openxmlformats.org/spreadsheetml/2006/main" count="113" uniqueCount="85">
  <si>
    <t>Model Parameters</t>
  </si>
  <si>
    <t>Navigator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</si>
  <si>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</si>
  <si>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</si>
  <si>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</si>
  <si>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</si>
  <si>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</si>
  <si>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</si>
  <si>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</si>
  <si>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</si>
  <si>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</si>
  <si>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</si>
  <si>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</si>
  <si>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</si>
  <si>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</si>
  <si>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</si>
  <si>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</si>
  <si>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</si>
  <si>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</si>
  <si>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</si>
  <si>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</si>
  <si>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</si>
  <si>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</si>
  <si>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</si>
  <si>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</si>
  <si>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</si>
  <si>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</si>
  <si>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</si>
  <si>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</si>
  <si>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</si>
  <si>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</si>
  <si>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</si>
  <si>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</si>
  <si>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</si>
  <si>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</si>
  <si>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</si>
  <si>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</si>
  <si>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</si>
  <si>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</si>
  <si>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</si>
  <si>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</si>
  <si>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</si>
  <si>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</si>
  <si>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</si>
  <si>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</si>
  <si>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</si>
  <si>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</si>
  <si>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</si>
  <si>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</si>
  <si>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</si>
  <si>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</si>
  <si>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</si>
  <si>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</si>
  <si>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</si>
  <si>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</si>
  <si>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</si>
  <si>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</si>
  <si>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</si>
  <si>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</si>
  <si>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</si>
  <si>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</si>
  <si>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</si>
  <si>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</si>
  <si>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</si>
  <si>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</si>
  <si>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</si>
  <si>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Assumptions</t>
  </si>
  <si>
    <t>A$</t>
  </si>
  <si>
    <t>Timing</t>
  </si>
  <si>
    <t>SumProduct Pty Limited</t>
  </si>
  <si>
    <t>Week Ending</t>
  </si>
  <si>
    <t>Allocated Month</t>
  </si>
  <si>
    <t>Majority of Days Basis</t>
  </si>
  <si>
    <t>First Week Includes 1st of Month</t>
  </si>
  <si>
    <t>Sales</t>
  </si>
  <si>
    <t>Monthly Outputs</t>
  </si>
  <si>
    <t>Method Used</t>
  </si>
  <si>
    <t>Pro-Rated Month</t>
  </si>
  <si>
    <t>Beginning of Period</t>
  </si>
  <si>
    <t>End of Period</t>
  </si>
  <si>
    <t>Pro-Rating</t>
  </si>
  <si>
    <t>Allocating Weeks to Months Example</t>
  </si>
  <si>
    <t>Pro-Rating Weeks to Months Example</t>
  </si>
  <si>
    <t>Allocating weekly to monthly outputs.</t>
  </si>
  <si>
    <t>Allocating Weeks to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</si>
</sst>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4">
    <xf numFmtId="0" fontId="0" fillId="0" borderId="0" xfId="0"/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24" fillId="0" borderId="0" xfId="0" applyFont="1"/>
    <xf numFmtId="179" fontId="23" fillId="4" borderId="4" xfId="16" applyFill="1" applyBorder="1" applyProtection="1">
      <alignment horizontal="center"/>
      <protection locked="0"/>
    </xf>
    <xf numFmtId="179" fontId="24" fillId="0" borderId="0" xfId="16" applyFont="1">
      <alignment horizontal="center"/>
    </xf>
    <xf numFmtId="41" fontId="25" fillId="4" borderId="4" xfId="2" applyFont="1" applyFill="1" applyBorder="1" applyProtection="1">
      <protection locked="0"/>
    </xf>
    <xf numFmtId="0" fontId="0" fillId="0" borderId="0" xfId="0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25" fillId="4" borderId="13" xfId="14" applyBorder="1" applyAlignment="1">
      <alignment horizontal="center"/>
      <protection locked="0"/>
    </xf>
    <xf numFmtId="0" fontId="25" fillId="4" borderId="14" xfId="14" applyBorder="1" applyAlignment="1">
      <alignment horizontal="center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0"/>
    </row>
    <row r="3" spans="1:19" x14ac:dyDescent="0.2">
      <c r="A3" s="50" t="s">
        <v>1</v>
      </c>
    </row>
    <row r="5" spans="1:19" ht="20.25" x14ac:dyDescent="0.3">
      <c r="C5" s="13" t="str">
        <f>Client_Name</f>
        <v>SumProduct Pty Limited</v>
      </c>
      <c r="D5" s="6"/>
      <c r="E5" s="6"/>
      <c r="F5" s="6"/>
      <c r="G5" s="6"/>
      <c r="H5" s="6"/>
      <c r="I5" s="6"/>
      <c r="J5" s="6"/>
    </row>
    <row r="6" spans="1:19" ht="18" x14ac:dyDescent="0.25">
      <c r="C6" s="15" t="str">
        <f ca="1">Model_Name</f>
        <v>Chapter 3.4 - SP Allocating Weeks to Months.xlsx</v>
      </c>
      <c r="D6" s="6"/>
      <c r="E6" s="6"/>
      <c r="F6" s="6"/>
      <c r="G6" s="6"/>
      <c r="H6" s="6"/>
      <c r="I6" s="6"/>
      <c r="J6" s="6"/>
    </row>
    <row r="7" spans="1:19" ht="12.75" x14ac:dyDescent="0.2">
      <c r="C7" s="6"/>
      <c r="D7" s="6"/>
      <c r="E7" s="6"/>
      <c r="F7" s="6"/>
      <c r="G7" s="6"/>
      <c r="H7" s="6"/>
      <c r="I7" s="6"/>
      <c r="J7" s="6"/>
    </row>
    <row r="8" spans="1:19" ht="12.75" x14ac:dyDescent="0.2">
      <c r="C8" s="6"/>
      <c r="D8" s="6"/>
      <c r="E8" s="6"/>
      <c r="F8" s="6"/>
      <c r="G8" s="6"/>
      <c r="H8" s="6"/>
      <c r="I8" s="6"/>
      <c r="J8" s="6"/>
    </row>
    <row r="9" spans="1:19" ht="12.75" x14ac:dyDescent="0.2">
      <c r="C9" s="6"/>
      <c r="D9" s="6"/>
      <c r="E9" s="6"/>
      <c r="F9" s="6"/>
      <c r="G9" s="6"/>
      <c r="H9" s="6"/>
      <c r="I9" s="6"/>
      <c r="J9" s="6"/>
    </row>
    <row r="10" spans="1:19" ht="12.75" x14ac:dyDescent="0.2">
      <c r="C10" s="6"/>
      <c r="D10" s="6"/>
      <c r="E10" s="6"/>
      <c r="F10" s="6"/>
      <c r="G10" s="6"/>
      <c r="H10" s="6"/>
      <c r="I10" s="6"/>
      <c r="J10" s="6"/>
    </row>
    <row r="11" spans="1:19" ht="15" x14ac:dyDescent="0.25">
      <c r="C11" s="6"/>
      <c r="D11" s="6"/>
      <c r="E11" s="6"/>
      <c r="F11" s="6"/>
      <c r="G11" s="6"/>
      <c r="H11" s="6"/>
      <c r="I11" s="6"/>
      <c r="J11" s="6"/>
      <c r="S11" s="38"/>
    </row>
    <row r="12" spans="1:19" ht="12.75" x14ac:dyDescent="0.2">
      <c r="C12" s="6"/>
      <c r="D12" s="6"/>
      <c r="E12" s="6"/>
      <c r="F12" s="6"/>
      <c r="G12" s="6"/>
      <c r="H12" s="6"/>
      <c r="I12" s="6"/>
      <c r="J12" s="6"/>
    </row>
    <row r="13" spans="1:19" ht="12.75" x14ac:dyDescent="0.2">
      <c r="C13" s="6"/>
      <c r="D13" s="6"/>
      <c r="E13" s="6"/>
      <c r="F13" s="6"/>
      <c r="G13" s="6"/>
      <c r="H13" s="6"/>
      <c r="I13" s="6"/>
      <c r="J13" s="6"/>
    </row>
    <row r="14" spans="1:19" ht="12.75" x14ac:dyDescent="0.2">
      <c r="C14" s="7" t="s">
        <v>18</v>
      </c>
      <c r="D14" s="8"/>
      <c r="E14" s="6"/>
      <c r="F14" s="6"/>
      <c r="G14" s="6"/>
      <c r="H14" s="6"/>
      <c r="I14" s="6"/>
      <c r="J14" s="6"/>
    </row>
    <row r="15" spans="1:19" ht="12.75" x14ac:dyDescent="0.2">
      <c r="C15" s="8"/>
      <c r="D15" s="8"/>
      <c r="E15" s="6"/>
      <c r="F15" s="6"/>
      <c r="G15" s="6"/>
      <c r="H15" s="6"/>
      <c r="I15" s="6"/>
      <c r="J15" s="6"/>
    </row>
    <row r="16" spans="1:19" ht="12.75" x14ac:dyDescent="0.2">
      <c r="C16" s="7" t="s">
        <v>19</v>
      </c>
      <c r="D16" s="8"/>
      <c r="E16" s="6"/>
      <c r="F16" s="6"/>
      <c r="G16" s="6"/>
      <c r="H16" s="6"/>
      <c r="I16" s="6"/>
      <c r="J16" s="6"/>
    </row>
    <row r="17" spans="3:10" ht="12.75" x14ac:dyDescent="0.2">
      <c r="C17" s="56" t="s">
        <v>83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9"/>
      <c r="D19" s="8"/>
      <c r="E19" s="6"/>
      <c r="F19" s="6"/>
      <c r="G19" s="6"/>
      <c r="H19" s="6"/>
      <c r="I19" s="6"/>
      <c r="J19" s="6"/>
    </row>
    <row r="20" spans="3:10" ht="12.75" x14ac:dyDescent="0.2">
      <c r="C20" s="9"/>
      <c r="D20" s="8"/>
      <c r="E20" s="6"/>
      <c r="F20" s="6"/>
      <c r="G20" s="6"/>
      <c r="H20" s="6"/>
      <c r="I20" s="6"/>
      <c r="J20" s="6"/>
    </row>
    <row r="21" spans="3:10" ht="12.75" x14ac:dyDescent="0.2">
      <c r="C21" s="9" t="s">
        <v>20</v>
      </c>
      <c r="D21" s="8"/>
      <c r="E21" s="6"/>
      <c r="F21" s="6"/>
      <c r="G21" s="57" t="s">
        <v>21</v>
      </c>
      <c r="H21" s="57"/>
      <c r="I21" s="57"/>
      <c r="J21" s="6"/>
    </row>
    <row r="22" spans="3:10" ht="12.75" x14ac:dyDescent="0.2">
      <c r="C22" s="9" t="s">
        <v>22</v>
      </c>
      <c r="D22" s="8"/>
      <c r="E22" s="6"/>
      <c r="F22" s="6"/>
      <c r="G22" s="57" t="s">
        <v>23</v>
      </c>
      <c r="H22" s="57"/>
      <c r="I22" s="57"/>
      <c r="J22" s="6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D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6384" ht="20.25" x14ac:dyDescent="0.3">
      <c r="A1" s="13" t="s">
        <v>1</v>
      </c>
      <c r="F1" s="11"/>
      <c r="G1" s="11"/>
    </row>
    <row r="2" spans="1:16384" ht="18" x14ac:dyDescent="0.25">
      <c r="A2" s="15" t="str">
        <f ca="1">Model_Name</f>
        <v>Chapter 3.4 - SP Allocating Weeks to Months.xlsx</v>
      </c>
    </row>
    <row r="3" spans="1:16384" x14ac:dyDescent="0.2">
      <c r="A3" s="10" t="s">
        <v>1</v>
      </c>
      <c r="B3" s="10"/>
      <c r="C3" s="10"/>
      <c r="D3" s="10"/>
      <c r="E3" s="10"/>
    </row>
    <row r="4" spans="1:16384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  <c r="XEZ4" s="55"/>
      <c r="XFA4" s="55"/>
      <c r="XFB4" s="55"/>
      <c r="XFC4" s="55"/>
      <c r="XFD4" s="55"/>
    </row>
    <row r="7" spans="1:16384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6384" ht="12.75" thickTop="1" x14ac:dyDescent="0.2"/>
    <row r="9" spans="1:16384" x14ac:dyDescent="0.2">
      <c r="F9" s="50" t="s">
        <v>25</v>
      </c>
    </row>
    <row r="10" spans="1:16384" x14ac:dyDescent="0.2">
      <c r="F10" s="50" t="s">
        <v>26</v>
      </c>
    </row>
    <row r="11" spans="1:16384" x14ac:dyDescent="0.2">
      <c r="F11" s="50" t="s">
        <v>0</v>
      </c>
    </row>
    <row r="12" spans="1:16384" x14ac:dyDescent="0.2">
      <c r="F12" s="50" t="s">
        <v>68</v>
      </c>
    </row>
    <row r="13" spans="1:16384" x14ac:dyDescent="0.2">
      <c r="F13" s="50" t="s">
        <v>84</v>
      </c>
    </row>
    <row r="14" spans="1:16384" x14ac:dyDescent="0.2">
      <c r="F14" s="50" t="s">
        <v>65</v>
      </c>
    </row>
    <row r="15" spans="1:16384" x14ac:dyDescent="0.2">
      <c r="F15" s="46"/>
    </row>
    <row r="16" spans="1:16384" x14ac:dyDescent="0.2">
      <c r="F16" s="46"/>
    </row>
  </sheetData>
  <hyperlinks>
    <hyperlink ref="A3:E3" location="HL_Navigator" tooltip="Go to Navigator (Table of Contents)" display="Navigator" xr:uid="{00000000-0004-0000-0100-000000000000}"/>
    <hyperlink ref="F9" location="HL_1" display="Cover" xr:uid="{7C31EBD3-C6C4-472C-B64A-178A82E3E30F}"/>
    <hyperlink ref="F10" location="HL_3" display="Style Guide" xr:uid="{CF1F2114-54E8-493D-A8ED-645F192B5360}"/>
    <hyperlink ref="F11" location="HL_4" display="Model Parameters" xr:uid="{6E215517-A883-4B8A-BD95-E04E41CC4C27}"/>
    <hyperlink ref="F12" location="HL_5" display="Timing" xr:uid="{CBC8EF24-8369-4724-9A46-7E8B5E5D093C}"/>
    <hyperlink ref="F13" location="HL_6" display="Allocating Weeks to Months" xr:uid="{B45A5A7E-2FEF-4B28-8224-4765BF771D82}"/>
    <hyperlink ref="F14" location="HL_7" display="Error Checks" xr:uid="{93CF8F5D-B6EB-4E7E-971B-8B5D48FF140E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XFD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Style Guide</v>
      </c>
      <c r="K1" s="10"/>
    </row>
    <row r="2" spans="1:16384" ht="18" x14ac:dyDescent="0.25">
      <c r="A2" s="15" t="str">
        <f ca="1">Model_Name</f>
        <v>Chapter 3.4 - SP Allocating Weeks to Months.xlsx</v>
      </c>
    </row>
    <row r="3" spans="1:16384" x14ac:dyDescent="0.2">
      <c r="A3" s="57" t="s">
        <v>1</v>
      </c>
      <c r="B3" s="57"/>
      <c r="C3" s="57"/>
      <c r="D3" s="57"/>
      <c r="E3" s="57"/>
    </row>
    <row r="4" spans="1:16384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  <c r="XEZ4" s="55"/>
      <c r="XFA4" s="55"/>
      <c r="XFB4" s="55"/>
      <c r="XFC4" s="55"/>
      <c r="XFD4" s="55"/>
    </row>
    <row r="5" spans="1:16384" x14ac:dyDescent="0.2">
      <c r="A5" s="10"/>
    </row>
    <row r="6" spans="1:16384" ht="16.5" thickBot="1" x14ac:dyDescent="0.3">
      <c r="B6" s="40">
        <f>MAX($B$5:$B5)+1</f>
        <v>1</v>
      </c>
      <c r="C6" s="1" t="s">
        <v>27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6384" ht="12.75" outlineLevel="1" thickTop="1" x14ac:dyDescent="0.2"/>
    <row r="8" spans="1:16384" outlineLevel="1" x14ac:dyDescent="0.2">
      <c r="C8" s="59" t="s">
        <v>28</v>
      </c>
      <c r="D8" s="59"/>
      <c r="E8" s="59"/>
      <c r="F8" s="59"/>
      <c r="G8" s="59"/>
      <c r="H8" s="12"/>
      <c r="I8" s="12" t="s">
        <v>29</v>
      </c>
      <c r="J8" s="12"/>
      <c r="K8" s="12" t="s">
        <v>30</v>
      </c>
    </row>
    <row r="9" spans="1:16384" outlineLevel="1" x14ac:dyDescent="0.2">
      <c r="C9" s="58"/>
      <c r="D9" s="58"/>
      <c r="E9" s="58"/>
      <c r="F9" s="58"/>
      <c r="G9" s="58"/>
      <c r="K9" s="16"/>
    </row>
    <row r="10" spans="1:16384" ht="20.25" outlineLevel="1" x14ac:dyDescent="0.3">
      <c r="C10" s="58" t="s">
        <v>31</v>
      </c>
      <c r="D10" s="58"/>
      <c r="E10" s="58"/>
      <c r="F10" s="58"/>
      <c r="G10" s="58"/>
      <c r="I10" s="13" t="str">
        <f>C10</f>
        <v>Sheet Title</v>
      </c>
      <c r="K10" s="14" t="s">
        <v>31</v>
      </c>
    </row>
    <row r="11" spans="1:16384" ht="18" outlineLevel="1" x14ac:dyDescent="0.25">
      <c r="C11" s="58" t="s">
        <v>4</v>
      </c>
      <c r="D11" s="58"/>
      <c r="E11" s="58"/>
      <c r="F11" s="58"/>
      <c r="G11" s="58"/>
      <c r="I11" s="15" t="str">
        <f>C11</f>
        <v>Model Name</v>
      </c>
      <c r="K11" s="14" t="s">
        <v>4</v>
      </c>
    </row>
    <row r="12" spans="1:16384" outlineLevel="1" x14ac:dyDescent="0.2">
      <c r="C12" s="58"/>
      <c r="D12" s="58"/>
      <c r="E12" s="58"/>
      <c r="F12" s="58"/>
      <c r="G12" s="58"/>
      <c r="K12" s="16"/>
    </row>
    <row r="13" spans="1:16384" ht="16.5" outlineLevel="1" thickBot="1" x14ac:dyDescent="0.3">
      <c r="C13" s="58" t="s">
        <v>32</v>
      </c>
      <c r="D13" s="58"/>
      <c r="E13" s="58"/>
      <c r="F13" s="58"/>
      <c r="G13" s="58"/>
      <c r="I13" s="39" t="str">
        <f>C13</f>
        <v>Header 1</v>
      </c>
      <c r="K13" s="14" t="s">
        <v>32</v>
      </c>
    </row>
    <row r="14" spans="1:16384" ht="17.25" outlineLevel="1" thickTop="1" x14ac:dyDescent="0.25">
      <c r="C14" s="58" t="s">
        <v>33</v>
      </c>
      <c r="D14" s="58"/>
      <c r="E14" s="58"/>
      <c r="F14" s="58"/>
      <c r="G14" s="58"/>
      <c r="I14" s="2" t="str">
        <f>C14</f>
        <v>Header 2</v>
      </c>
      <c r="K14" s="14" t="s">
        <v>33</v>
      </c>
    </row>
    <row r="15" spans="1:16384" ht="15" outlineLevel="1" x14ac:dyDescent="0.25">
      <c r="C15" s="58" t="s">
        <v>34</v>
      </c>
      <c r="D15" s="58"/>
      <c r="E15" s="58"/>
      <c r="F15" s="58"/>
      <c r="G15" s="58"/>
      <c r="I15" s="3" t="str">
        <f>C15</f>
        <v>Header 3</v>
      </c>
      <c r="K15" s="14" t="s">
        <v>34</v>
      </c>
    </row>
    <row r="16" spans="1:16384" ht="15" outlineLevel="1" x14ac:dyDescent="0.25">
      <c r="C16" s="58" t="s">
        <v>35</v>
      </c>
      <c r="D16" s="58"/>
      <c r="E16" s="58"/>
      <c r="F16" s="58"/>
      <c r="G16" s="58"/>
      <c r="I16" s="17" t="str">
        <f>C16</f>
        <v>Header 4</v>
      </c>
      <c r="K16" s="14" t="s">
        <v>35</v>
      </c>
    </row>
    <row r="17" spans="2:14" outlineLevel="1" x14ac:dyDescent="0.2">
      <c r="C17" s="58"/>
      <c r="D17" s="58"/>
      <c r="E17" s="58"/>
      <c r="F17" s="58"/>
      <c r="G17" s="58"/>
      <c r="K17" s="16"/>
    </row>
    <row r="18" spans="2:14" ht="15" outlineLevel="1" x14ac:dyDescent="0.25">
      <c r="C18" s="58" t="s">
        <v>36</v>
      </c>
      <c r="D18" s="58"/>
      <c r="E18" s="58"/>
      <c r="F18" s="58"/>
      <c r="G18" s="58"/>
      <c r="I18" s="18" t="str">
        <f>C18</f>
        <v>Notes</v>
      </c>
      <c r="K18" s="14" t="s">
        <v>36</v>
      </c>
    </row>
    <row r="19" spans="2:14" outlineLevel="1" x14ac:dyDescent="0.2">
      <c r="C19" s="58"/>
      <c r="D19" s="58"/>
      <c r="E19" s="58"/>
      <c r="F19" s="58"/>
      <c r="G19" s="58"/>
      <c r="K19" s="16"/>
      <c r="N19" s="18"/>
    </row>
    <row r="20" spans="2:14" ht="15" outlineLevel="1" x14ac:dyDescent="0.25">
      <c r="C20" s="58" t="s">
        <v>37</v>
      </c>
      <c r="D20" s="58"/>
      <c r="E20" s="58"/>
      <c r="F20" s="58"/>
      <c r="G20" s="58"/>
      <c r="I20" s="12" t="str">
        <f>C20</f>
        <v>Table Heading</v>
      </c>
      <c r="K20" s="14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1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2.75" outlineLevel="1" thickTop="1" x14ac:dyDescent="0.2"/>
    <row r="25" spans="2:14" outlineLevel="1" x14ac:dyDescent="0.2">
      <c r="C25" s="59" t="s">
        <v>28</v>
      </c>
      <c r="D25" s="59"/>
      <c r="E25" s="59"/>
      <c r="F25" s="59"/>
      <c r="G25" s="59"/>
      <c r="H25" s="12"/>
      <c r="I25" s="12" t="s">
        <v>29</v>
      </c>
      <c r="J25" s="12"/>
      <c r="K25" s="12" t="s">
        <v>30</v>
      </c>
    </row>
    <row r="26" spans="2:14" ht="15" outlineLevel="1" x14ac:dyDescent="0.25">
      <c r="C26" s="58"/>
      <c r="D26" s="58"/>
      <c r="E26" s="58"/>
      <c r="F26" s="58"/>
      <c r="G26" s="58"/>
      <c r="K26" s="14"/>
    </row>
    <row r="27" spans="2:14" ht="15" outlineLevel="1" x14ac:dyDescent="0.25">
      <c r="C27" s="58" t="s">
        <v>39</v>
      </c>
      <c r="D27" s="58"/>
      <c r="E27" s="58"/>
      <c r="F27" s="58"/>
      <c r="G27" s="58"/>
      <c r="I27" s="19" t="s">
        <v>39</v>
      </c>
      <c r="K27" s="20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0"/>
    </row>
    <row r="29" spans="2:14" ht="15" outlineLevel="1" x14ac:dyDescent="0.25">
      <c r="C29" s="58" t="s">
        <v>40</v>
      </c>
      <c r="D29" s="58"/>
      <c r="E29" s="58"/>
      <c r="F29" s="58"/>
      <c r="G29" s="58"/>
      <c r="I29" s="21" t="str">
        <f>C29</f>
        <v>Constraint</v>
      </c>
      <c r="K29" s="20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0"/>
    </row>
    <row r="31" spans="2:14" ht="15" outlineLevel="1" x14ac:dyDescent="0.25">
      <c r="C31" s="58" t="s">
        <v>41</v>
      </c>
      <c r="D31" s="58"/>
      <c r="E31" s="58"/>
      <c r="F31" s="58"/>
      <c r="G31" s="58"/>
      <c r="I31" s="22"/>
      <c r="K31" s="20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0"/>
    </row>
    <row r="33" spans="3:11" ht="15" outlineLevel="1" x14ac:dyDescent="0.25">
      <c r="C33" t="s">
        <v>42</v>
      </c>
      <c r="I33" s="23">
        <v>0</v>
      </c>
      <c r="K33" s="20" t="str">
        <f>C33</f>
        <v>Error Check</v>
      </c>
    </row>
    <row r="34" spans="3:11" ht="15" outlineLevel="1" x14ac:dyDescent="0.25">
      <c r="K34" s="20"/>
    </row>
    <row r="35" spans="3:11" ht="15" outlineLevel="1" x14ac:dyDescent="0.25">
      <c r="C35" s="58" t="s">
        <v>43</v>
      </c>
      <c r="D35" s="58"/>
      <c r="E35" s="58"/>
      <c r="F35" s="58"/>
      <c r="G35" s="58"/>
      <c r="I35" s="10" t="s">
        <v>43</v>
      </c>
      <c r="K35" s="20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0"/>
    </row>
    <row r="37" spans="3:11" ht="15" outlineLevel="1" x14ac:dyDescent="0.25">
      <c r="C37" s="58" t="s">
        <v>44</v>
      </c>
      <c r="D37" s="58"/>
      <c r="E37" s="58"/>
      <c r="F37" s="58"/>
      <c r="G37" s="58"/>
      <c r="I37" s="24" t="e">
        <f>#REF!</f>
        <v>#REF!</v>
      </c>
      <c r="K37" s="20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0"/>
    </row>
    <row r="39" spans="3:11" ht="15" outlineLevel="1" x14ac:dyDescent="0.25">
      <c r="C39" s="58" t="s">
        <v>45</v>
      </c>
      <c r="D39" s="58"/>
      <c r="E39" s="58"/>
      <c r="F39" s="58"/>
      <c r="G39" s="58"/>
      <c r="I39" s="25">
        <v>77</v>
      </c>
      <c r="K39" s="20" t="s">
        <v>46</v>
      </c>
    </row>
    <row r="40" spans="3:11" ht="15" outlineLevel="1" x14ac:dyDescent="0.25">
      <c r="C40" s="58"/>
      <c r="D40" s="58"/>
      <c r="E40" s="58"/>
      <c r="F40" s="58"/>
      <c r="G40" s="58"/>
      <c r="K40" s="20"/>
    </row>
    <row r="41" spans="3:11" ht="15" outlineLevel="1" x14ac:dyDescent="0.25">
      <c r="C41" s="58" t="s">
        <v>47</v>
      </c>
      <c r="D41" s="58"/>
      <c r="E41" s="58"/>
      <c r="F41" s="58"/>
      <c r="G41" s="58"/>
      <c r="I41" s="26">
        <f>I39</f>
        <v>77</v>
      </c>
      <c r="K41" s="20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0"/>
    </row>
    <row r="43" spans="3:11" ht="15" outlineLevel="1" x14ac:dyDescent="0.25">
      <c r="C43" s="58" t="s">
        <v>48</v>
      </c>
      <c r="D43" s="58"/>
      <c r="E43" s="58"/>
      <c r="F43" s="58"/>
      <c r="G43" s="58"/>
      <c r="I43" s="27">
        <v>365</v>
      </c>
      <c r="K43" s="20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0"/>
    </row>
    <row r="45" spans="3:11" ht="15" outlineLevel="1" x14ac:dyDescent="0.25">
      <c r="C45" s="58" t="s">
        <v>49</v>
      </c>
      <c r="D45" s="58"/>
      <c r="E45" s="58"/>
      <c r="F45" s="58"/>
      <c r="G45" s="58"/>
      <c r="I45" s="28" t="s">
        <v>50</v>
      </c>
      <c r="K45" s="20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0"/>
    </row>
    <row r="47" spans="3:11" ht="15" outlineLevel="1" x14ac:dyDescent="0.25">
      <c r="C47" s="58" t="s">
        <v>51</v>
      </c>
      <c r="D47" s="58"/>
      <c r="E47" s="58"/>
      <c r="F47" s="58"/>
      <c r="G47" s="58"/>
      <c r="I47" s="29">
        <f>ROW(C47)</f>
        <v>47</v>
      </c>
      <c r="K47" s="20" t="s">
        <v>52</v>
      </c>
    </row>
    <row r="48" spans="3:11" ht="15" outlineLevel="1" x14ac:dyDescent="0.25">
      <c r="C48" s="58"/>
      <c r="D48" s="58"/>
      <c r="E48" s="58"/>
      <c r="F48" s="58"/>
      <c r="G48" s="58"/>
      <c r="K48" s="20"/>
    </row>
    <row r="49" spans="2:13" ht="15" outlineLevel="1" x14ac:dyDescent="0.25">
      <c r="C49" s="58" t="s">
        <v>53</v>
      </c>
      <c r="D49" s="58"/>
      <c r="E49" s="58"/>
      <c r="F49" s="58"/>
      <c r="G49" s="58"/>
      <c r="I49" s="30">
        <f>I41</f>
        <v>77</v>
      </c>
      <c r="K49" s="20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0"/>
    </row>
    <row r="51" spans="2:13" ht="15" outlineLevel="1" x14ac:dyDescent="0.25">
      <c r="C51" s="58" t="s">
        <v>54</v>
      </c>
      <c r="D51" s="58"/>
      <c r="E51" s="58"/>
      <c r="F51" s="58"/>
      <c r="G51" s="58"/>
      <c r="I51" s="31" t="s">
        <v>67</v>
      </c>
      <c r="K51" s="20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0"/>
    </row>
    <row r="53" spans="2:13" ht="15" outlineLevel="1" x14ac:dyDescent="0.25">
      <c r="C53" s="58" t="s">
        <v>55</v>
      </c>
      <c r="D53" s="58"/>
      <c r="E53" s="58"/>
      <c r="F53" s="58"/>
      <c r="G53" s="58"/>
      <c r="I53" s="32"/>
      <c r="K53" s="20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0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0">
        <f>MAX($B$5:$B55)+1</f>
        <v>3</v>
      </c>
      <c r="C56" s="1" t="s">
        <v>56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2.75" outlineLevel="1" thickTop="1" x14ac:dyDescent="0.2"/>
    <row r="58" spans="2:13" outlineLevel="1" x14ac:dyDescent="0.2">
      <c r="C58" s="59" t="s">
        <v>28</v>
      </c>
      <c r="D58" s="59"/>
      <c r="E58" s="59"/>
      <c r="F58" s="59"/>
      <c r="G58" s="59"/>
      <c r="H58" s="12"/>
      <c r="I58" s="12" t="s">
        <v>29</v>
      </c>
      <c r="J58" s="12"/>
      <c r="K58" s="12" t="s">
        <v>30</v>
      </c>
    </row>
    <row r="59" spans="2:13" outlineLevel="1" x14ac:dyDescent="0.2"/>
    <row r="60" spans="2:13" ht="15" outlineLevel="1" x14ac:dyDescent="0.25">
      <c r="C60" s="58" t="s">
        <v>57</v>
      </c>
      <c r="D60" s="58"/>
      <c r="E60" s="58"/>
      <c r="F60" s="58"/>
      <c r="G60" s="58"/>
      <c r="I60" s="42">
        <v>123456.789</v>
      </c>
      <c r="K60" s="20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0"/>
    </row>
    <row r="62" spans="2:13" ht="15" outlineLevel="1" x14ac:dyDescent="0.25">
      <c r="C62" s="58" t="s">
        <v>58</v>
      </c>
      <c r="D62" s="58"/>
      <c r="E62" s="58"/>
      <c r="F62" s="58"/>
      <c r="G62" s="58"/>
      <c r="I62" s="41">
        <v>-123456.789</v>
      </c>
      <c r="K62" s="20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0"/>
    </row>
    <row r="64" spans="2:13" ht="15" outlineLevel="1" x14ac:dyDescent="0.25">
      <c r="C64" s="58" t="s">
        <v>59</v>
      </c>
      <c r="D64" s="58"/>
      <c r="E64" s="58"/>
      <c r="F64" s="58"/>
      <c r="G64" s="58"/>
      <c r="I64" s="43">
        <v>123456.789</v>
      </c>
      <c r="K64" s="20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0"/>
    </row>
    <row r="66" spans="3:11" ht="15" outlineLevel="1" x14ac:dyDescent="0.25">
      <c r="C66" s="58" t="s">
        <v>60</v>
      </c>
      <c r="D66" s="58"/>
      <c r="E66" s="58"/>
      <c r="F66" s="58"/>
      <c r="G66" s="58"/>
      <c r="I66" s="44">
        <v>123456.789</v>
      </c>
      <c r="K66" s="20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0"/>
    </row>
    <row r="68" spans="3:11" ht="15" outlineLevel="1" x14ac:dyDescent="0.25">
      <c r="C68" s="58" t="s">
        <v>61</v>
      </c>
      <c r="D68" s="58"/>
      <c r="E68" s="58"/>
      <c r="F68" s="58"/>
      <c r="G68" s="58"/>
      <c r="I68" s="45">
        <f ca="1">TODAY()</f>
        <v>43978</v>
      </c>
      <c r="K68" s="20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0"/>
    </row>
    <row r="70" spans="3:11" ht="15" outlineLevel="1" x14ac:dyDescent="0.25">
      <c r="C70" s="58" t="s">
        <v>62</v>
      </c>
      <c r="D70" s="58"/>
      <c r="E70" s="58"/>
      <c r="F70" s="58"/>
      <c r="G70" s="58"/>
      <c r="I70" s="37">
        <f ca="1">TODAY()</f>
        <v>43978</v>
      </c>
      <c r="K70" s="20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0"/>
    </row>
    <row r="72" spans="3:11" ht="15" outlineLevel="1" x14ac:dyDescent="0.25">
      <c r="C72" s="58" t="s">
        <v>63</v>
      </c>
      <c r="D72" s="58"/>
      <c r="E72" s="58"/>
      <c r="F72" s="58"/>
      <c r="G72" s="58"/>
      <c r="I72" s="34">
        <v>-123456.789</v>
      </c>
      <c r="K72" s="20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0"/>
    </row>
    <row r="74" spans="3:11" ht="15" outlineLevel="1" x14ac:dyDescent="0.25">
      <c r="C74" s="58" t="s">
        <v>64</v>
      </c>
      <c r="D74" s="58"/>
      <c r="E74" s="58"/>
      <c r="F74" s="58"/>
      <c r="G74" s="58"/>
      <c r="I74" s="35">
        <v>0.5</v>
      </c>
      <c r="K74" s="20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XFD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Model Parameters</v>
      </c>
      <c r="J1" s="47"/>
      <c r="K1" s="47"/>
    </row>
    <row r="2" spans="1:16384" ht="18" x14ac:dyDescent="0.25">
      <c r="A2" s="15" t="str">
        <f ca="1">Model_Name</f>
        <v>Chapter 3.4 - SP Allocating Weeks to Months.xlsx</v>
      </c>
    </row>
    <row r="3" spans="1:16384" x14ac:dyDescent="0.2">
      <c r="A3" s="57" t="s">
        <v>1</v>
      </c>
      <c r="B3" s="57"/>
      <c r="C3" s="57"/>
      <c r="D3" s="57"/>
      <c r="E3" s="57"/>
    </row>
    <row r="4" spans="1:16384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  <c r="XEZ4" s="55"/>
      <c r="XFA4" s="55"/>
      <c r="XFB4" s="55"/>
      <c r="XFC4" s="55"/>
      <c r="XFD4" s="55"/>
    </row>
    <row r="6" spans="1:16384" ht="16.5" thickBot="1" x14ac:dyDescent="0.3">
      <c r="B6" s="40">
        <f>MAX($B$5:$B5)+1</f>
        <v>1</v>
      </c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6384" ht="12.75" outlineLevel="1" thickTop="1" x14ac:dyDescent="0.2"/>
    <row r="8" spans="1:16384" ht="16.5" outlineLevel="1" x14ac:dyDescent="0.25">
      <c r="C8" s="2" t="s">
        <v>3</v>
      </c>
    </row>
    <row r="9" spans="1:16384" ht="16.5" outlineLevel="1" x14ac:dyDescent="0.25">
      <c r="C9" s="2"/>
    </row>
    <row r="10" spans="1:16384" ht="16.5" outlineLevel="1" x14ac:dyDescent="0.25">
      <c r="C10" s="2"/>
      <c r="E10" s="3" t="s">
        <v>2</v>
      </c>
    </row>
    <row r="11" spans="1:16384" outlineLevel="1" x14ac:dyDescent="0.2">
      <c r="E11" t="s">
        <v>4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Chapter 3.4 - SP Allocating Weeks to Months.xlsx</v>
      </c>
      <c r="H11" s="60"/>
      <c r="I11" s="60"/>
      <c r="J11" s="60"/>
      <c r="K11" s="60"/>
      <c r="L11" s="60"/>
      <c r="M11" s="60"/>
      <c r="N11" s="60"/>
    </row>
    <row r="12" spans="1:16384" outlineLevel="1" x14ac:dyDescent="0.2">
      <c r="E12" t="s">
        <v>5</v>
      </c>
      <c r="G12" s="61" t="s">
        <v>69</v>
      </c>
      <c r="H12" s="61"/>
      <c r="I12" s="61"/>
      <c r="J12" s="61"/>
      <c r="K12" s="61"/>
      <c r="L12" s="61"/>
      <c r="M12" s="61"/>
      <c r="N12" s="61"/>
    </row>
    <row r="13" spans="1:16384" outlineLevel="1" x14ac:dyDescent="0.2"/>
    <row r="14" spans="1:16384" outlineLevel="1" x14ac:dyDescent="0.2"/>
    <row r="15" spans="1:16384" ht="16.5" thickBot="1" x14ac:dyDescent="0.3">
      <c r="B15" s="40">
        <f>MAX($B$5:$B14)+1</f>
        <v>2</v>
      </c>
      <c r="C15" s="1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6384" ht="12.75" outlineLevel="1" thickTop="1" x14ac:dyDescent="0.2"/>
    <row r="17" spans="3:7" ht="16.5" outlineLevel="1" x14ac:dyDescent="0.25">
      <c r="C17" s="2" t="s">
        <v>7</v>
      </c>
    </row>
    <row r="18" spans="3:7" outlineLevel="1" x14ac:dyDescent="0.2"/>
    <row r="19" spans="3:7" outlineLevel="1" x14ac:dyDescent="0.2">
      <c r="E19" t="s">
        <v>8</v>
      </c>
      <c r="G19" s="4">
        <v>365</v>
      </c>
    </row>
    <row r="20" spans="3:7" outlineLevel="1" x14ac:dyDescent="0.2">
      <c r="E20" t="s">
        <v>9</v>
      </c>
      <c r="G20" s="4">
        <v>1</v>
      </c>
    </row>
    <row r="21" spans="3:7" outlineLevel="1" x14ac:dyDescent="0.2">
      <c r="E21" t="s">
        <v>10</v>
      </c>
      <c r="G21" s="4">
        <v>3</v>
      </c>
    </row>
    <row r="22" spans="3:7" outlineLevel="1" x14ac:dyDescent="0.2">
      <c r="E22" t="s">
        <v>11</v>
      </c>
      <c r="G22" s="4">
        <v>6</v>
      </c>
    </row>
    <row r="23" spans="3:7" outlineLevel="1" x14ac:dyDescent="0.2">
      <c r="E23" t="s">
        <v>12</v>
      </c>
      <c r="G23" s="4">
        <v>12</v>
      </c>
    </row>
    <row r="24" spans="3:7" outlineLevel="1" x14ac:dyDescent="0.2">
      <c r="E24" t="s">
        <v>13</v>
      </c>
      <c r="G24" s="4">
        <v>4</v>
      </c>
    </row>
    <row r="25" spans="3:7" outlineLevel="1" x14ac:dyDescent="0.2"/>
    <row r="26" spans="3:7" outlineLevel="1" x14ac:dyDescent="0.2">
      <c r="E26" t="s">
        <v>14</v>
      </c>
      <c r="G26" s="4">
        <v>5</v>
      </c>
    </row>
    <row r="27" spans="3:7" outlineLevel="1" x14ac:dyDescent="0.2"/>
    <row r="28" spans="3:7" outlineLevel="1" x14ac:dyDescent="0.2">
      <c r="E28" t="s">
        <v>15</v>
      </c>
      <c r="G28" s="5">
        <v>9.9999999999999997E+98</v>
      </c>
    </row>
    <row r="29" spans="3:7" outlineLevel="1" x14ac:dyDescent="0.2">
      <c r="E29" t="s">
        <v>16</v>
      </c>
      <c r="G29" s="5">
        <v>1E-8</v>
      </c>
    </row>
    <row r="30" spans="3:7" outlineLevel="1" x14ac:dyDescent="0.2"/>
    <row r="31" spans="3:7" outlineLevel="1" x14ac:dyDescent="0.2">
      <c r="E31" t="s">
        <v>17</v>
      </c>
      <c r="G31" s="4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A3:E3"/>
    <mergeCell ref="G11:N11"/>
    <mergeCell ref="G12:N12"/>
  </mergeCells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1C4-573F-46A4-9A9A-5E2C1730D7E4}">
  <sheetPr codeName="Sheet9">
    <outlinePr summaryBelow="0" summaryRight="0"/>
  </sheetPr>
  <dimension ref="A1:XFD48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outlineLevelRow="1" x14ac:dyDescent="0.2"/>
  <cols>
    <col min="1" max="5" width="3.7109375" style="49" customWidth="1"/>
    <col min="6" max="8" width="9" style="49"/>
    <col min="9" max="9" width="22" style="49" customWidth="1"/>
    <col min="10" max="10" width="9" style="49"/>
    <col min="11" max="11" width="9.5703125" style="49" customWidth="1"/>
    <col min="12" max="15" width="9.28515625" style="49" bestFit="1" customWidth="1"/>
    <col min="16" max="16" width="10.140625" style="49" customWidth="1"/>
    <col min="17" max="25" width="9.140625" style="49" bestFit="1" customWidth="1"/>
    <col min="26" max="28" width="9.28515625" style="49" bestFit="1" customWidth="1"/>
    <col min="29" max="33" width="9.42578125" style="49" bestFit="1" customWidth="1"/>
    <col min="34" max="38" width="9.140625" style="49" bestFit="1" customWidth="1"/>
    <col min="39" max="41" width="9.28515625" style="49" bestFit="1" customWidth="1"/>
    <col min="42" max="46" width="9.42578125" style="49" bestFit="1" customWidth="1"/>
    <col min="47" max="51" width="9.140625" style="49" bestFit="1" customWidth="1"/>
    <col min="52" max="54" width="9.28515625" style="49" bestFit="1" customWidth="1"/>
    <col min="55" max="63" width="9.140625" style="49" bestFit="1" customWidth="1"/>
    <col min="64" max="68" width="9.28515625" style="49" bestFit="1" customWidth="1"/>
    <col min="69" max="70" width="9.140625" style="49" bestFit="1" customWidth="1"/>
    <col min="71" max="16384" width="9" style="49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Allocating Weeks to Months</v>
      </c>
    </row>
    <row r="2" spans="1:16384" ht="18" x14ac:dyDescent="0.25">
      <c r="A2" s="15" t="str">
        <f ca="1">Model_Name</f>
        <v>Chapter 3.4 - SP Allocating Weeks to Months.xlsx</v>
      </c>
    </row>
    <row r="3" spans="1:16384" x14ac:dyDescent="0.2">
      <c r="A3" s="57" t="s">
        <v>1</v>
      </c>
      <c r="B3" s="57"/>
      <c r="C3" s="57"/>
      <c r="D3" s="57"/>
      <c r="E3" s="57"/>
    </row>
    <row r="4" spans="1:16384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  <c r="XEZ4" s="55"/>
      <c r="XFA4" s="55"/>
      <c r="XFB4" s="55"/>
      <c r="XFC4" s="55"/>
      <c r="XFD4" s="55"/>
    </row>
    <row r="5" spans="1:16384" x14ac:dyDescent="0.2">
      <c r="A5" s="48"/>
    </row>
    <row r="6" spans="1:16384" ht="16.5" thickBot="1" x14ac:dyDescent="0.3">
      <c r="B6" s="40">
        <f>MAX($B$5:$B5)+1</f>
        <v>1</v>
      </c>
      <c r="C6" s="1" t="s">
        <v>81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16384" ht="12.75" thickTop="1" x14ac:dyDescent="0.2"/>
    <row r="8" spans="1:16384" ht="16.5" x14ac:dyDescent="0.25">
      <c r="C8" s="2" t="str">
        <f>C6</f>
        <v>Allocating Weeks to Months Example</v>
      </c>
    </row>
    <row r="10" spans="1:16384" ht="15" x14ac:dyDescent="0.25">
      <c r="D10" s="3" t="s">
        <v>66</v>
      </c>
    </row>
    <row r="12" spans="1:16384" x14ac:dyDescent="0.2">
      <c r="E12" s="49" t="s">
        <v>70</v>
      </c>
      <c r="K12" s="52">
        <f ca="1">TODAY()</f>
        <v>43978</v>
      </c>
      <c r="L12" s="36">
        <f ca="1">K12+Days_in_Week</f>
        <v>43985</v>
      </c>
      <c r="M12" s="36">
        <f t="shared" ref="M12:W12" ca="1" si="0">L12+Days_in_Week</f>
        <v>43992</v>
      </c>
      <c r="N12" s="36">
        <f ca="1">M12+Days_in_Week</f>
        <v>43999</v>
      </c>
      <c r="O12" s="36">
        <f t="shared" ca="1" si="0"/>
        <v>44006</v>
      </c>
      <c r="P12" s="36">
        <f t="shared" ca="1" si="0"/>
        <v>44013</v>
      </c>
      <c r="Q12" s="36">
        <f t="shared" ca="1" si="0"/>
        <v>44020</v>
      </c>
      <c r="R12" s="36">
        <f t="shared" ca="1" si="0"/>
        <v>44027</v>
      </c>
      <c r="S12" s="36">
        <f t="shared" ca="1" si="0"/>
        <v>44034</v>
      </c>
      <c r="T12" s="36">
        <f t="shared" ca="1" si="0"/>
        <v>44041</v>
      </c>
      <c r="U12" s="36">
        <f t="shared" ca="1" si="0"/>
        <v>44048</v>
      </c>
      <c r="V12" s="36">
        <f t="shared" ca="1" si="0"/>
        <v>44055</v>
      </c>
      <c r="W12" s="36">
        <f t="shared" ca="1" si="0"/>
        <v>44062</v>
      </c>
      <c r="X12" s="36">
        <f t="shared" ref="X12:AZ12" ca="1" si="1">W12+Days_in_Week</f>
        <v>44069</v>
      </c>
      <c r="Y12" s="36">
        <f t="shared" ca="1" si="1"/>
        <v>44076</v>
      </c>
      <c r="Z12" s="36">
        <f t="shared" ca="1" si="1"/>
        <v>44083</v>
      </c>
      <c r="AA12" s="36">
        <f t="shared" ca="1" si="1"/>
        <v>44090</v>
      </c>
      <c r="AB12" s="36">
        <f t="shared" ca="1" si="1"/>
        <v>44097</v>
      </c>
      <c r="AC12" s="36">
        <f t="shared" ca="1" si="1"/>
        <v>44104</v>
      </c>
      <c r="AD12" s="36">
        <f t="shared" ca="1" si="1"/>
        <v>44111</v>
      </c>
      <c r="AE12" s="36">
        <f t="shared" ca="1" si="1"/>
        <v>44118</v>
      </c>
      <c r="AF12" s="36">
        <f t="shared" ca="1" si="1"/>
        <v>44125</v>
      </c>
      <c r="AG12" s="36">
        <f t="shared" ca="1" si="1"/>
        <v>44132</v>
      </c>
      <c r="AH12" s="36">
        <f t="shared" ca="1" si="1"/>
        <v>44139</v>
      </c>
      <c r="AI12" s="36">
        <f t="shared" ca="1" si="1"/>
        <v>44146</v>
      </c>
      <c r="AJ12" s="36">
        <f t="shared" ca="1" si="1"/>
        <v>44153</v>
      </c>
      <c r="AK12" s="36">
        <f t="shared" ca="1" si="1"/>
        <v>44160</v>
      </c>
      <c r="AL12" s="36">
        <f t="shared" ca="1" si="1"/>
        <v>44167</v>
      </c>
      <c r="AM12" s="36">
        <f t="shared" ca="1" si="1"/>
        <v>44174</v>
      </c>
      <c r="AN12" s="36">
        <f t="shared" ca="1" si="1"/>
        <v>44181</v>
      </c>
      <c r="AO12" s="36">
        <f t="shared" ca="1" si="1"/>
        <v>44188</v>
      </c>
      <c r="AP12" s="36">
        <f t="shared" ca="1" si="1"/>
        <v>44195</v>
      </c>
      <c r="AQ12" s="36">
        <f t="shared" ca="1" si="1"/>
        <v>44202</v>
      </c>
      <c r="AR12" s="36">
        <f t="shared" ca="1" si="1"/>
        <v>44209</v>
      </c>
      <c r="AS12" s="36">
        <f t="shared" ca="1" si="1"/>
        <v>44216</v>
      </c>
      <c r="AT12" s="36">
        <f t="shared" ca="1" si="1"/>
        <v>44223</v>
      </c>
      <c r="AU12" s="36">
        <f t="shared" ca="1" si="1"/>
        <v>44230</v>
      </c>
      <c r="AV12" s="36">
        <f t="shared" ca="1" si="1"/>
        <v>44237</v>
      </c>
      <c r="AW12" s="36">
        <f t="shared" ca="1" si="1"/>
        <v>44244</v>
      </c>
      <c r="AX12" s="36">
        <f t="shared" ca="1" si="1"/>
        <v>44251</v>
      </c>
      <c r="AY12" s="36">
        <f t="shared" ca="1" si="1"/>
        <v>44258</v>
      </c>
      <c r="AZ12" s="36">
        <f t="shared" ca="1" si="1"/>
        <v>44265</v>
      </c>
      <c r="BA12" s="36">
        <f ca="1">AZ12+Days_in_Week</f>
        <v>44272</v>
      </c>
      <c r="BB12" s="36">
        <f ca="1">BA12+Days_in_Week</f>
        <v>44279</v>
      </c>
      <c r="BC12" s="36">
        <f ca="1">BB12+Days_in_Week</f>
        <v>44286</v>
      </c>
      <c r="BD12" s="36">
        <f ca="1">BC12+Days_in_Week</f>
        <v>44293</v>
      </c>
      <c r="BE12" s="36">
        <f t="shared" ref="BE12:BJ12" ca="1" si="2">BD12+Days_in_Week</f>
        <v>44300</v>
      </c>
      <c r="BF12" s="36">
        <f t="shared" ca="1" si="2"/>
        <v>44307</v>
      </c>
      <c r="BG12" s="36">
        <f t="shared" ca="1" si="2"/>
        <v>44314</v>
      </c>
      <c r="BH12" s="36">
        <f t="shared" ca="1" si="2"/>
        <v>44321</v>
      </c>
      <c r="BI12" s="36">
        <f t="shared" ca="1" si="2"/>
        <v>44328</v>
      </c>
      <c r="BJ12" s="36">
        <f t="shared" ca="1" si="2"/>
        <v>44335</v>
      </c>
      <c r="BK12" s="36">
        <f t="shared" ref="BK12:BR12" ca="1" si="3">BJ12+Days_in_Week</f>
        <v>44342</v>
      </c>
      <c r="BL12" s="36">
        <f t="shared" ca="1" si="3"/>
        <v>44349</v>
      </c>
      <c r="BM12" s="36">
        <f t="shared" ca="1" si="3"/>
        <v>44356</v>
      </c>
      <c r="BN12" s="36">
        <f t="shared" ca="1" si="3"/>
        <v>44363</v>
      </c>
      <c r="BO12" s="36">
        <f t="shared" ca="1" si="3"/>
        <v>44370</v>
      </c>
      <c r="BP12" s="36">
        <f t="shared" ca="1" si="3"/>
        <v>44377</v>
      </c>
      <c r="BQ12" s="36">
        <f t="shared" ca="1" si="3"/>
        <v>44384</v>
      </c>
      <c r="BR12" s="36">
        <f t="shared" ca="1" si="3"/>
        <v>44391</v>
      </c>
    </row>
    <row r="13" spans="1:16384" x14ac:dyDescent="0.2">
      <c r="E13" s="49" t="s">
        <v>71</v>
      </c>
    </row>
    <row r="14" spans="1:16384" x14ac:dyDescent="0.2">
      <c r="F14" s="49" t="s">
        <v>72</v>
      </c>
      <c r="K14" s="53">
        <f ca="1">EOMONTH(K12-3,0)</f>
        <v>43982</v>
      </c>
      <c r="L14" s="53">
        <f t="shared" ref="L14:BR14" ca="1" si="4">EOMONTH(L12-3,0)</f>
        <v>43982</v>
      </c>
      <c r="M14" s="53">
        <f t="shared" ca="1" si="4"/>
        <v>44012</v>
      </c>
      <c r="N14" s="53">
        <f t="shared" ca="1" si="4"/>
        <v>44012</v>
      </c>
      <c r="O14" s="53">
        <f t="shared" ca="1" si="4"/>
        <v>44012</v>
      </c>
      <c r="P14" s="53">
        <f t="shared" ca="1" si="4"/>
        <v>44012</v>
      </c>
      <c r="Q14" s="53">
        <f t="shared" ca="1" si="4"/>
        <v>44043</v>
      </c>
      <c r="R14" s="53">
        <f t="shared" ca="1" si="4"/>
        <v>44043</v>
      </c>
      <c r="S14" s="53">
        <f t="shared" ca="1" si="4"/>
        <v>44043</v>
      </c>
      <c r="T14" s="53">
        <f t="shared" ca="1" si="4"/>
        <v>44043</v>
      </c>
      <c r="U14" s="53">
        <f t="shared" ca="1" si="4"/>
        <v>44074</v>
      </c>
      <c r="V14" s="53">
        <f t="shared" ca="1" si="4"/>
        <v>44074</v>
      </c>
      <c r="W14" s="53">
        <f t="shared" ca="1" si="4"/>
        <v>44074</v>
      </c>
      <c r="X14" s="53">
        <f t="shared" ca="1" si="4"/>
        <v>44074</v>
      </c>
      <c r="Y14" s="53">
        <f t="shared" ca="1" si="4"/>
        <v>44074</v>
      </c>
      <c r="Z14" s="53">
        <f t="shared" ca="1" si="4"/>
        <v>44104</v>
      </c>
      <c r="AA14" s="53">
        <f t="shared" ca="1" si="4"/>
        <v>44104</v>
      </c>
      <c r="AB14" s="53">
        <f t="shared" ca="1" si="4"/>
        <v>44104</v>
      </c>
      <c r="AC14" s="53">
        <f t="shared" ca="1" si="4"/>
        <v>44104</v>
      </c>
      <c r="AD14" s="53">
        <f t="shared" ca="1" si="4"/>
        <v>44135</v>
      </c>
      <c r="AE14" s="53">
        <f t="shared" ca="1" si="4"/>
        <v>44135</v>
      </c>
      <c r="AF14" s="53">
        <f t="shared" ca="1" si="4"/>
        <v>44135</v>
      </c>
      <c r="AG14" s="53">
        <f t="shared" ca="1" si="4"/>
        <v>44135</v>
      </c>
      <c r="AH14" s="53">
        <f t="shared" ca="1" si="4"/>
        <v>44165</v>
      </c>
      <c r="AI14" s="53">
        <f t="shared" ca="1" si="4"/>
        <v>44165</v>
      </c>
      <c r="AJ14" s="53">
        <f t="shared" ca="1" si="4"/>
        <v>44165</v>
      </c>
      <c r="AK14" s="53">
        <f t="shared" ca="1" si="4"/>
        <v>44165</v>
      </c>
      <c r="AL14" s="53">
        <f t="shared" ca="1" si="4"/>
        <v>44165</v>
      </c>
      <c r="AM14" s="53">
        <f t="shared" ca="1" si="4"/>
        <v>44196</v>
      </c>
      <c r="AN14" s="53">
        <f t="shared" ca="1" si="4"/>
        <v>44196</v>
      </c>
      <c r="AO14" s="53">
        <f t="shared" ca="1" si="4"/>
        <v>44196</v>
      </c>
      <c r="AP14" s="53">
        <f t="shared" ca="1" si="4"/>
        <v>44196</v>
      </c>
      <c r="AQ14" s="53">
        <f t="shared" ca="1" si="4"/>
        <v>44227</v>
      </c>
      <c r="AR14" s="53">
        <f t="shared" ca="1" si="4"/>
        <v>44227</v>
      </c>
      <c r="AS14" s="53">
        <f t="shared" ca="1" si="4"/>
        <v>44227</v>
      </c>
      <c r="AT14" s="53">
        <f t="shared" ca="1" si="4"/>
        <v>44227</v>
      </c>
      <c r="AU14" s="53">
        <f t="shared" ca="1" si="4"/>
        <v>44227</v>
      </c>
      <c r="AV14" s="53">
        <f t="shared" ca="1" si="4"/>
        <v>44255</v>
      </c>
      <c r="AW14" s="53">
        <f t="shared" ca="1" si="4"/>
        <v>44255</v>
      </c>
      <c r="AX14" s="53">
        <f t="shared" ca="1" si="4"/>
        <v>44255</v>
      </c>
      <c r="AY14" s="53">
        <f t="shared" ca="1" si="4"/>
        <v>44255</v>
      </c>
      <c r="AZ14" s="53">
        <f t="shared" ca="1" si="4"/>
        <v>44286</v>
      </c>
      <c r="BA14" s="53">
        <f t="shared" ca="1" si="4"/>
        <v>44286</v>
      </c>
      <c r="BB14" s="53">
        <f t="shared" ca="1" si="4"/>
        <v>44286</v>
      </c>
      <c r="BC14" s="53">
        <f t="shared" ca="1" si="4"/>
        <v>44286</v>
      </c>
      <c r="BD14" s="53">
        <f t="shared" ca="1" si="4"/>
        <v>44316</v>
      </c>
      <c r="BE14" s="53">
        <f t="shared" ca="1" si="4"/>
        <v>44316</v>
      </c>
      <c r="BF14" s="53">
        <f t="shared" ca="1" si="4"/>
        <v>44316</v>
      </c>
      <c r="BG14" s="53">
        <f t="shared" ca="1" si="4"/>
        <v>44316</v>
      </c>
      <c r="BH14" s="53">
        <f t="shared" ca="1" si="4"/>
        <v>44347</v>
      </c>
      <c r="BI14" s="53">
        <f t="shared" ca="1" si="4"/>
        <v>44347</v>
      </c>
      <c r="BJ14" s="53">
        <f t="shared" ca="1" si="4"/>
        <v>44347</v>
      </c>
      <c r="BK14" s="53">
        <f t="shared" ca="1" si="4"/>
        <v>44347</v>
      </c>
      <c r="BL14" s="53">
        <f t="shared" ca="1" si="4"/>
        <v>44347</v>
      </c>
      <c r="BM14" s="53">
        <f t="shared" ca="1" si="4"/>
        <v>44377</v>
      </c>
      <c r="BN14" s="53">
        <f t="shared" ca="1" si="4"/>
        <v>44377</v>
      </c>
      <c r="BO14" s="53">
        <f t="shared" ca="1" si="4"/>
        <v>44377</v>
      </c>
      <c r="BP14" s="53">
        <f t="shared" ca="1" si="4"/>
        <v>44377</v>
      </c>
      <c r="BQ14" s="53">
        <f t="shared" ca="1" si="4"/>
        <v>44408</v>
      </c>
      <c r="BR14" s="53">
        <f t="shared" ca="1" si="4"/>
        <v>44408</v>
      </c>
    </row>
    <row r="15" spans="1:16384" outlineLevel="1" x14ac:dyDescent="0.2">
      <c r="F15" s="49" t="s">
        <v>73</v>
      </c>
      <c r="K15" s="53">
        <f ca="1">EOMONTH(K12,0)</f>
        <v>43982</v>
      </c>
      <c r="L15" s="53">
        <f t="shared" ref="L15:BR15" ca="1" si="5">EOMONTH(L12,0)</f>
        <v>44012</v>
      </c>
      <c r="M15" s="53">
        <f t="shared" ca="1" si="5"/>
        <v>44012</v>
      </c>
      <c r="N15" s="53">
        <f t="shared" ca="1" si="5"/>
        <v>44012</v>
      </c>
      <c r="O15" s="53">
        <f t="shared" ca="1" si="5"/>
        <v>44012</v>
      </c>
      <c r="P15" s="53">
        <f t="shared" ca="1" si="5"/>
        <v>44043</v>
      </c>
      <c r="Q15" s="53">
        <f t="shared" ca="1" si="5"/>
        <v>44043</v>
      </c>
      <c r="R15" s="53">
        <f t="shared" ca="1" si="5"/>
        <v>44043</v>
      </c>
      <c r="S15" s="53">
        <f t="shared" ca="1" si="5"/>
        <v>44043</v>
      </c>
      <c r="T15" s="53">
        <f t="shared" ca="1" si="5"/>
        <v>44043</v>
      </c>
      <c r="U15" s="53">
        <f t="shared" ca="1" si="5"/>
        <v>44074</v>
      </c>
      <c r="V15" s="53">
        <f t="shared" ca="1" si="5"/>
        <v>44074</v>
      </c>
      <c r="W15" s="53">
        <f t="shared" ca="1" si="5"/>
        <v>44074</v>
      </c>
      <c r="X15" s="53">
        <f t="shared" ca="1" si="5"/>
        <v>44074</v>
      </c>
      <c r="Y15" s="53">
        <f t="shared" ca="1" si="5"/>
        <v>44104</v>
      </c>
      <c r="Z15" s="53">
        <f t="shared" ca="1" si="5"/>
        <v>44104</v>
      </c>
      <c r="AA15" s="53">
        <f t="shared" ca="1" si="5"/>
        <v>44104</v>
      </c>
      <c r="AB15" s="53">
        <f t="shared" ca="1" si="5"/>
        <v>44104</v>
      </c>
      <c r="AC15" s="53">
        <f t="shared" ca="1" si="5"/>
        <v>44104</v>
      </c>
      <c r="AD15" s="53">
        <f t="shared" ca="1" si="5"/>
        <v>44135</v>
      </c>
      <c r="AE15" s="53">
        <f t="shared" ca="1" si="5"/>
        <v>44135</v>
      </c>
      <c r="AF15" s="53">
        <f t="shared" ca="1" si="5"/>
        <v>44135</v>
      </c>
      <c r="AG15" s="53">
        <f t="shared" ca="1" si="5"/>
        <v>44135</v>
      </c>
      <c r="AH15" s="53">
        <f t="shared" ca="1" si="5"/>
        <v>44165</v>
      </c>
      <c r="AI15" s="53">
        <f t="shared" ca="1" si="5"/>
        <v>44165</v>
      </c>
      <c r="AJ15" s="53">
        <f t="shared" ca="1" si="5"/>
        <v>44165</v>
      </c>
      <c r="AK15" s="53">
        <f t="shared" ca="1" si="5"/>
        <v>44165</v>
      </c>
      <c r="AL15" s="53">
        <f t="shared" ca="1" si="5"/>
        <v>44196</v>
      </c>
      <c r="AM15" s="53">
        <f t="shared" ca="1" si="5"/>
        <v>44196</v>
      </c>
      <c r="AN15" s="53">
        <f t="shared" ca="1" si="5"/>
        <v>44196</v>
      </c>
      <c r="AO15" s="53">
        <f t="shared" ca="1" si="5"/>
        <v>44196</v>
      </c>
      <c r="AP15" s="53">
        <f t="shared" ca="1" si="5"/>
        <v>44196</v>
      </c>
      <c r="AQ15" s="53">
        <f t="shared" ca="1" si="5"/>
        <v>44227</v>
      </c>
      <c r="AR15" s="53">
        <f t="shared" ca="1" si="5"/>
        <v>44227</v>
      </c>
      <c r="AS15" s="53">
        <f t="shared" ca="1" si="5"/>
        <v>44227</v>
      </c>
      <c r="AT15" s="53">
        <f t="shared" ca="1" si="5"/>
        <v>44227</v>
      </c>
      <c r="AU15" s="53">
        <f t="shared" ca="1" si="5"/>
        <v>44255</v>
      </c>
      <c r="AV15" s="53">
        <f t="shared" ca="1" si="5"/>
        <v>44255</v>
      </c>
      <c r="AW15" s="53">
        <f t="shared" ca="1" si="5"/>
        <v>44255</v>
      </c>
      <c r="AX15" s="53">
        <f t="shared" ca="1" si="5"/>
        <v>44255</v>
      </c>
      <c r="AY15" s="53">
        <f t="shared" ca="1" si="5"/>
        <v>44286</v>
      </c>
      <c r="AZ15" s="53">
        <f t="shared" ca="1" si="5"/>
        <v>44286</v>
      </c>
      <c r="BA15" s="53">
        <f t="shared" ca="1" si="5"/>
        <v>44286</v>
      </c>
      <c r="BB15" s="53">
        <f t="shared" ca="1" si="5"/>
        <v>44286</v>
      </c>
      <c r="BC15" s="53">
        <f t="shared" ca="1" si="5"/>
        <v>44286</v>
      </c>
      <c r="BD15" s="53">
        <f t="shared" ca="1" si="5"/>
        <v>44316</v>
      </c>
      <c r="BE15" s="53">
        <f t="shared" ca="1" si="5"/>
        <v>44316</v>
      </c>
      <c r="BF15" s="53">
        <f t="shared" ca="1" si="5"/>
        <v>44316</v>
      </c>
      <c r="BG15" s="53">
        <f t="shared" ca="1" si="5"/>
        <v>44316</v>
      </c>
      <c r="BH15" s="53">
        <f t="shared" ca="1" si="5"/>
        <v>44347</v>
      </c>
      <c r="BI15" s="53">
        <f t="shared" ca="1" si="5"/>
        <v>44347</v>
      </c>
      <c r="BJ15" s="53">
        <f t="shared" ca="1" si="5"/>
        <v>44347</v>
      </c>
      <c r="BK15" s="53">
        <f t="shared" ca="1" si="5"/>
        <v>44347</v>
      </c>
      <c r="BL15" s="53">
        <f t="shared" ca="1" si="5"/>
        <v>44377</v>
      </c>
      <c r="BM15" s="53">
        <f t="shared" ca="1" si="5"/>
        <v>44377</v>
      </c>
      <c r="BN15" s="53">
        <f t="shared" ca="1" si="5"/>
        <v>44377</v>
      </c>
      <c r="BO15" s="53">
        <f t="shared" ca="1" si="5"/>
        <v>44377</v>
      </c>
      <c r="BP15" s="53">
        <f t="shared" ca="1" si="5"/>
        <v>44377</v>
      </c>
      <c r="BQ15" s="53">
        <f t="shared" ca="1" si="5"/>
        <v>44408</v>
      </c>
      <c r="BR15" s="53">
        <f t="shared" ca="1" si="5"/>
        <v>44408</v>
      </c>
    </row>
    <row r="17" spans="3:70" x14ac:dyDescent="0.2">
      <c r="E17" s="49" t="s">
        <v>74</v>
      </c>
      <c r="K17" s="54">
        <v>10</v>
      </c>
      <c r="L17" s="54">
        <v>20</v>
      </c>
      <c r="M17" s="54">
        <v>30</v>
      </c>
      <c r="N17" s="54">
        <v>40</v>
      </c>
      <c r="O17" s="54">
        <v>50</v>
      </c>
      <c r="P17" s="54">
        <v>60</v>
      </c>
      <c r="Q17" s="54">
        <v>70</v>
      </c>
      <c r="R17" s="54">
        <v>80</v>
      </c>
      <c r="S17" s="54">
        <v>90</v>
      </c>
      <c r="T17" s="54">
        <v>100</v>
      </c>
      <c r="U17" s="54">
        <v>110</v>
      </c>
      <c r="V17" s="54">
        <v>120</v>
      </c>
      <c r="W17" s="54">
        <v>130</v>
      </c>
      <c r="X17" s="54">
        <v>140</v>
      </c>
      <c r="Y17" s="54">
        <v>150</v>
      </c>
      <c r="Z17" s="54">
        <v>160</v>
      </c>
      <c r="AA17" s="54">
        <v>170</v>
      </c>
      <c r="AB17" s="54">
        <v>180</v>
      </c>
      <c r="AC17" s="54">
        <v>190</v>
      </c>
      <c r="AD17" s="54">
        <v>200</v>
      </c>
      <c r="AE17" s="54">
        <v>210</v>
      </c>
      <c r="AF17" s="54">
        <v>220</v>
      </c>
      <c r="AG17" s="54">
        <v>230</v>
      </c>
      <c r="AH17" s="54">
        <v>240</v>
      </c>
      <c r="AI17" s="54">
        <v>250</v>
      </c>
      <c r="AJ17" s="54">
        <v>260</v>
      </c>
      <c r="AK17" s="54">
        <v>270</v>
      </c>
      <c r="AL17" s="54">
        <v>280</v>
      </c>
      <c r="AM17" s="54">
        <v>290</v>
      </c>
      <c r="AN17" s="54">
        <v>300</v>
      </c>
      <c r="AO17" s="54">
        <v>310</v>
      </c>
      <c r="AP17" s="54">
        <v>320</v>
      </c>
      <c r="AQ17" s="54">
        <v>330</v>
      </c>
      <c r="AR17" s="54">
        <v>340</v>
      </c>
      <c r="AS17" s="54">
        <v>350</v>
      </c>
      <c r="AT17" s="54">
        <v>360</v>
      </c>
      <c r="AU17" s="54">
        <v>370</v>
      </c>
      <c r="AV17" s="54">
        <v>380</v>
      </c>
      <c r="AW17" s="54">
        <v>390</v>
      </c>
      <c r="AX17" s="54">
        <v>400</v>
      </c>
      <c r="AY17" s="54">
        <v>410</v>
      </c>
      <c r="AZ17" s="54">
        <v>420</v>
      </c>
      <c r="BA17" s="54">
        <v>430</v>
      </c>
      <c r="BB17" s="54">
        <v>440</v>
      </c>
      <c r="BC17" s="54">
        <v>450</v>
      </c>
      <c r="BD17" s="54">
        <v>460</v>
      </c>
      <c r="BE17" s="54">
        <v>470</v>
      </c>
      <c r="BF17" s="54">
        <v>480</v>
      </c>
      <c r="BG17" s="54">
        <v>490</v>
      </c>
      <c r="BH17" s="54">
        <v>500</v>
      </c>
      <c r="BI17" s="54">
        <v>510</v>
      </c>
      <c r="BJ17" s="54">
        <v>520</v>
      </c>
      <c r="BK17" s="54">
        <v>530</v>
      </c>
      <c r="BL17" s="54">
        <v>540</v>
      </c>
      <c r="BM17" s="54">
        <v>550</v>
      </c>
      <c r="BN17" s="54">
        <v>560</v>
      </c>
      <c r="BO17" s="54">
        <v>570</v>
      </c>
      <c r="BP17" s="54">
        <v>580</v>
      </c>
      <c r="BQ17" s="54">
        <v>590</v>
      </c>
      <c r="BR17" s="54">
        <v>600</v>
      </c>
    </row>
    <row r="20" spans="3:70" ht="15" x14ac:dyDescent="0.25">
      <c r="D20" s="3" t="s">
        <v>75</v>
      </c>
    </row>
    <row r="22" spans="3:70" x14ac:dyDescent="0.2">
      <c r="E22" s="49" t="s">
        <v>76</v>
      </c>
      <c r="H22" s="62" t="s">
        <v>73</v>
      </c>
      <c r="I22" s="63"/>
    </row>
    <row r="25" spans="3:70" x14ac:dyDescent="0.2">
      <c r="K25" s="53">
        <f ca="1">IF(J25="",EOMONTH(K12,0),EOMONTH(J25,1))</f>
        <v>43982</v>
      </c>
      <c r="L25" s="53">
        <f t="shared" ref="L25:V25" ca="1" si="6">IF(K25="",EOMONTH(L12,0),EOMONTH(K25,1))</f>
        <v>44012</v>
      </c>
      <c r="M25" s="53">
        <f t="shared" ca="1" si="6"/>
        <v>44043</v>
      </c>
      <c r="N25" s="53">
        <f t="shared" ca="1" si="6"/>
        <v>44074</v>
      </c>
      <c r="O25" s="53">
        <f t="shared" ca="1" si="6"/>
        <v>44104</v>
      </c>
      <c r="P25" s="53">
        <f t="shared" ca="1" si="6"/>
        <v>44135</v>
      </c>
      <c r="Q25" s="53">
        <f t="shared" ca="1" si="6"/>
        <v>44165</v>
      </c>
      <c r="R25" s="53">
        <f t="shared" ca="1" si="6"/>
        <v>44196</v>
      </c>
      <c r="S25" s="53">
        <f t="shared" ca="1" si="6"/>
        <v>44227</v>
      </c>
      <c r="T25" s="53">
        <f t="shared" ca="1" si="6"/>
        <v>44255</v>
      </c>
      <c r="U25" s="53">
        <f t="shared" ca="1" si="6"/>
        <v>44286</v>
      </c>
      <c r="V25" s="53">
        <f t="shared" ca="1" si="6"/>
        <v>44316</v>
      </c>
    </row>
    <row r="26" spans="3:70" x14ac:dyDescent="0.2">
      <c r="E26" s="51" t="str">
        <f>E17</f>
        <v>Sales</v>
      </c>
      <c r="K26" s="49">
        <f ca="1">SUMIF(IF($H$22=$F$14,$K$14:$BR$14,$K$15:$BR$15),K25,$K$17:$BR$17)</f>
        <v>10</v>
      </c>
      <c r="L26" s="49">
        <f t="shared" ref="L26:V26" ca="1" si="7">SUMIF(IF($H$22=$F$14,$K$14:$BR$14,$K$15:$BR$15),L25,$K$17:$BR$17)</f>
        <v>140</v>
      </c>
      <c r="M26" s="49">
        <f t="shared" ca="1" si="7"/>
        <v>400</v>
      </c>
      <c r="N26" s="49">
        <f t="shared" ca="1" si="7"/>
        <v>500</v>
      </c>
      <c r="O26" s="49">
        <f t="shared" ca="1" si="7"/>
        <v>850</v>
      </c>
      <c r="P26" s="49">
        <f t="shared" ca="1" si="7"/>
        <v>860</v>
      </c>
      <c r="Q26" s="49">
        <f t="shared" ca="1" si="7"/>
        <v>1020</v>
      </c>
      <c r="R26" s="49">
        <f t="shared" ca="1" si="7"/>
        <v>1500</v>
      </c>
      <c r="S26" s="49">
        <f t="shared" ca="1" si="7"/>
        <v>1380</v>
      </c>
      <c r="T26" s="49">
        <f t="shared" ca="1" si="7"/>
        <v>1540</v>
      </c>
      <c r="U26" s="49">
        <f t="shared" ca="1" si="7"/>
        <v>2150</v>
      </c>
      <c r="V26" s="49">
        <f t="shared" ca="1" si="7"/>
        <v>1900</v>
      </c>
    </row>
    <row r="29" spans="3:70" ht="16.5" x14ac:dyDescent="0.25">
      <c r="C29" s="2" t="s">
        <v>82</v>
      </c>
    </row>
    <row r="31" spans="3:70" ht="15" x14ac:dyDescent="0.25">
      <c r="D31" s="3" t="s">
        <v>66</v>
      </c>
    </row>
    <row r="33" spans="4:70" x14ac:dyDescent="0.2">
      <c r="E33" s="49" t="s">
        <v>70</v>
      </c>
      <c r="K33" s="36">
        <f ca="1">K12</f>
        <v>43978</v>
      </c>
      <c r="L33" s="36">
        <f t="shared" ref="L33:BR33" ca="1" si="8">L12</f>
        <v>43985</v>
      </c>
      <c r="M33" s="36">
        <f t="shared" ca="1" si="8"/>
        <v>43992</v>
      </c>
      <c r="N33" s="36">
        <f ca="1">N12</f>
        <v>43999</v>
      </c>
      <c r="O33" s="36">
        <f t="shared" ca="1" si="8"/>
        <v>44006</v>
      </c>
      <c r="P33" s="36">
        <f t="shared" ca="1" si="8"/>
        <v>44013</v>
      </c>
      <c r="Q33" s="36">
        <f t="shared" ca="1" si="8"/>
        <v>44020</v>
      </c>
      <c r="R33" s="36">
        <f t="shared" ca="1" si="8"/>
        <v>44027</v>
      </c>
      <c r="S33" s="36">
        <f t="shared" ca="1" si="8"/>
        <v>44034</v>
      </c>
      <c r="T33" s="36">
        <f t="shared" ca="1" si="8"/>
        <v>44041</v>
      </c>
      <c r="U33" s="36">
        <f t="shared" ca="1" si="8"/>
        <v>44048</v>
      </c>
      <c r="V33" s="36">
        <f t="shared" ca="1" si="8"/>
        <v>44055</v>
      </c>
      <c r="W33" s="36">
        <f t="shared" ca="1" si="8"/>
        <v>44062</v>
      </c>
      <c r="X33" s="36">
        <f t="shared" ca="1" si="8"/>
        <v>44069</v>
      </c>
      <c r="Y33" s="36">
        <f t="shared" ca="1" si="8"/>
        <v>44076</v>
      </c>
      <c r="Z33" s="36">
        <f t="shared" ca="1" si="8"/>
        <v>44083</v>
      </c>
      <c r="AA33" s="36">
        <f t="shared" ca="1" si="8"/>
        <v>44090</v>
      </c>
      <c r="AB33" s="36">
        <f t="shared" ca="1" si="8"/>
        <v>44097</v>
      </c>
      <c r="AC33" s="36">
        <f t="shared" ca="1" si="8"/>
        <v>44104</v>
      </c>
      <c r="AD33" s="36">
        <f t="shared" ca="1" si="8"/>
        <v>44111</v>
      </c>
      <c r="AE33" s="36">
        <f t="shared" ca="1" si="8"/>
        <v>44118</v>
      </c>
      <c r="AF33" s="36">
        <f t="shared" ca="1" si="8"/>
        <v>44125</v>
      </c>
      <c r="AG33" s="36">
        <f t="shared" ca="1" si="8"/>
        <v>44132</v>
      </c>
      <c r="AH33" s="36">
        <f t="shared" ca="1" si="8"/>
        <v>44139</v>
      </c>
      <c r="AI33" s="36">
        <f t="shared" ca="1" si="8"/>
        <v>44146</v>
      </c>
      <c r="AJ33" s="36">
        <f t="shared" ca="1" si="8"/>
        <v>44153</v>
      </c>
      <c r="AK33" s="36">
        <f t="shared" ca="1" si="8"/>
        <v>44160</v>
      </c>
      <c r="AL33" s="36">
        <f t="shared" ca="1" si="8"/>
        <v>44167</v>
      </c>
      <c r="AM33" s="36">
        <f t="shared" ca="1" si="8"/>
        <v>44174</v>
      </c>
      <c r="AN33" s="36">
        <f t="shared" ca="1" si="8"/>
        <v>44181</v>
      </c>
      <c r="AO33" s="36">
        <f t="shared" ca="1" si="8"/>
        <v>44188</v>
      </c>
      <c r="AP33" s="36">
        <f t="shared" ca="1" si="8"/>
        <v>44195</v>
      </c>
      <c r="AQ33" s="36">
        <f t="shared" ca="1" si="8"/>
        <v>44202</v>
      </c>
      <c r="AR33" s="36">
        <f t="shared" ca="1" si="8"/>
        <v>44209</v>
      </c>
      <c r="AS33" s="36">
        <f t="shared" ca="1" si="8"/>
        <v>44216</v>
      </c>
      <c r="AT33" s="36">
        <f t="shared" ca="1" si="8"/>
        <v>44223</v>
      </c>
      <c r="AU33" s="36">
        <f t="shared" ca="1" si="8"/>
        <v>44230</v>
      </c>
      <c r="AV33" s="36">
        <f t="shared" ca="1" si="8"/>
        <v>44237</v>
      </c>
      <c r="AW33" s="36">
        <f t="shared" ca="1" si="8"/>
        <v>44244</v>
      </c>
      <c r="AX33" s="36">
        <f t="shared" ca="1" si="8"/>
        <v>44251</v>
      </c>
      <c r="AY33" s="36">
        <f t="shared" ca="1" si="8"/>
        <v>44258</v>
      </c>
      <c r="AZ33" s="36">
        <f t="shared" ca="1" si="8"/>
        <v>44265</v>
      </c>
      <c r="BA33" s="36">
        <f t="shared" ca="1" si="8"/>
        <v>44272</v>
      </c>
      <c r="BB33" s="36">
        <f t="shared" ca="1" si="8"/>
        <v>44279</v>
      </c>
      <c r="BC33" s="36">
        <f t="shared" ca="1" si="8"/>
        <v>44286</v>
      </c>
      <c r="BD33" s="36">
        <f t="shared" ca="1" si="8"/>
        <v>44293</v>
      </c>
      <c r="BE33" s="36">
        <f t="shared" ca="1" si="8"/>
        <v>44300</v>
      </c>
      <c r="BF33" s="36">
        <f t="shared" ca="1" si="8"/>
        <v>44307</v>
      </c>
      <c r="BG33" s="36">
        <f t="shared" ca="1" si="8"/>
        <v>44314</v>
      </c>
      <c r="BH33" s="36">
        <f t="shared" ca="1" si="8"/>
        <v>44321</v>
      </c>
      <c r="BI33" s="36">
        <f t="shared" ca="1" si="8"/>
        <v>44328</v>
      </c>
      <c r="BJ33" s="36">
        <f t="shared" ca="1" si="8"/>
        <v>44335</v>
      </c>
      <c r="BK33" s="36">
        <f t="shared" ca="1" si="8"/>
        <v>44342</v>
      </c>
      <c r="BL33" s="36">
        <f t="shared" ca="1" si="8"/>
        <v>44349</v>
      </c>
      <c r="BM33" s="36">
        <f t="shared" ca="1" si="8"/>
        <v>44356</v>
      </c>
      <c r="BN33" s="36">
        <f t="shared" ca="1" si="8"/>
        <v>44363</v>
      </c>
      <c r="BO33" s="36">
        <f t="shared" ca="1" si="8"/>
        <v>44370</v>
      </c>
      <c r="BP33" s="36">
        <f t="shared" ca="1" si="8"/>
        <v>44377</v>
      </c>
      <c r="BQ33" s="36">
        <f t="shared" ca="1" si="8"/>
        <v>44384</v>
      </c>
      <c r="BR33" s="36">
        <f t="shared" ca="1" si="8"/>
        <v>44391</v>
      </c>
    </row>
    <row r="34" spans="4:70" x14ac:dyDescent="0.2">
      <c r="E34" s="49" t="s">
        <v>77</v>
      </c>
    </row>
    <row r="35" spans="4:70" x14ac:dyDescent="0.2">
      <c r="F35" s="49" t="s">
        <v>78</v>
      </c>
      <c r="K35" s="53">
        <f ca="1">EOMONTH(K33-Days_in_Week+1,0)</f>
        <v>43982</v>
      </c>
      <c r="L35" s="53">
        <f t="shared" ref="L35:BR35" ca="1" si="9">EOMONTH(L33-Days_in_Week+1,0)</f>
        <v>43982</v>
      </c>
      <c r="M35" s="53">
        <f t="shared" ca="1" si="9"/>
        <v>44012</v>
      </c>
      <c r="N35" s="53">
        <f t="shared" ca="1" si="9"/>
        <v>44012</v>
      </c>
      <c r="O35" s="53">
        <f t="shared" ca="1" si="9"/>
        <v>44012</v>
      </c>
      <c r="P35" s="53">
        <f t="shared" ca="1" si="9"/>
        <v>44012</v>
      </c>
      <c r="Q35" s="53">
        <f t="shared" ca="1" si="9"/>
        <v>44043</v>
      </c>
      <c r="R35" s="53">
        <f t="shared" ca="1" si="9"/>
        <v>44043</v>
      </c>
      <c r="S35" s="53">
        <f t="shared" ca="1" si="9"/>
        <v>44043</v>
      </c>
      <c r="T35" s="53">
        <f t="shared" ca="1" si="9"/>
        <v>44043</v>
      </c>
      <c r="U35" s="53">
        <f t="shared" ca="1" si="9"/>
        <v>44043</v>
      </c>
      <c r="V35" s="53">
        <f t="shared" ca="1" si="9"/>
        <v>44074</v>
      </c>
      <c r="W35" s="53">
        <f t="shared" ca="1" si="9"/>
        <v>44074</v>
      </c>
      <c r="X35" s="53">
        <f t="shared" ca="1" si="9"/>
        <v>44074</v>
      </c>
      <c r="Y35" s="53">
        <f t="shared" ca="1" si="9"/>
        <v>44074</v>
      </c>
      <c r="Z35" s="53">
        <f t="shared" ca="1" si="9"/>
        <v>44104</v>
      </c>
      <c r="AA35" s="53">
        <f t="shared" ca="1" si="9"/>
        <v>44104</v>
      </c>
      <c r="AB35" s="53">
        <f t="shared" ca="1" si="9"/>
        <v>44104</v>
      </c>
      <c r="AC35" s="53">
        <f t="shared" ca="1" si="9"/>
        <v>44104</v>
      </c>
      <c r="AD35" s="53">
        <f t="shared" ca="1" si="9"/>
        <v>44135</v>
      </c>
      <c r="AE35" s="53">
        <f t="shared" ca="1" si="9"/>
        <v>44135</v>
      </c>
      <c r="AF35" s="53">
        <f t="shared" ca="1" si="9"/>
        <v>44135</v>
      </c>
      <c r="AG35" s="53">
        <f t="shared" ca="1" si="9"/>
        <v>44135</v>
      </c>
      <c r="AH35" s="53">
        <f t="shared" ca="1" si="9"/>
        <v>44135</v>
      </c>
      <c r="AI35" s="53">
        <f t="shared" ca="1" si="9"/>
        <v>44165</v>
      </c>
      <c r="AJ35" s="53">
        <f t="shared" ca="1" si="9"/>
        <v>44165</v>
      </c>
      <c r="AK35" s="53">
        <f t="shared" ca="1" si="9"/>
        <v>44165</v>
      </c>
      <c r="AL35" s="53">
        <f t="shared" ca="1" si="9"/>
        <v>44165</v>
      </c>
      <c r="AM35" s="53">
        <f t="shared" ca="1" si="9"/>
        <v>44196</v>
      </c>
      <c r="AN35" s="53">
        <f t="shared" ca="1" si="9"/>
        <v>44196</v>
      </c>
      <c r="AO35" s="53">
        <f t="shared" ca="1" si="9"/>
        <v>44196</v>
      </c>
      <c r="AP35" s="53">
        <f t="shared" ca="1" si="9"/>
        <v>44196</v>
      </c>
      <c r="AQ35" s="53">
        <f t="shared" ca="1" si="9"/>
        <v>44196</v>
      </c>
      <c r="AR35" s="53">
        <f t="shared" ca="1" si="9"/>
        <v>44227</v>
      </c>
      <c r="AS35" s="53">
        <f t="shared" ca="1" si="9"/>
        <v>44227</v>
      </c>
      <c r="AT35" s="53">
        <f t="shared" ca="1" si="9"/>
        <v>44227</v>
      </c>
      <c r="AU35" s="53">
        <f t="shared" ca="1" si="9"/>
        <v>44227</v>
      </c>
      <c r="AV35" s="53">
        <f t="shared" ca="1" si="9"/>
        <v>44255</v>
      </c>
      <c r="AW35" s="53">
        <f t="shared" ca="1" si="9"/>
        <v>44255</v>
      </c>
      <c r="AX35" s="53">
        <f t="shared" ca="1" si="9"/>
        <v>44255</v>
      </c>
      <c r="AY35" s="53">
        <f t="shared" ca="1" si="9"/>
        <v>44255</v>
      </c>
      <c r="AZ35" s="53">
        <f t="shared" ca="1" si="9"/>
        <v>44286</v>
      </c>
      <c r="BA35" s="53">
        <f t="shared" ca="1" si="9"/>
        <v>44286</v>
      </c>
      <c r="BB35" s="53">
        <f t="shared" ca="1" si="9"/>
        <v>44286</v>
      </c>
      <c r="BC35" s="53">
        <f t="shared" ca="1" si="9"/>
        <v>44286</v>
      </c>
      <c r="BD35" s="53">
        <f t="shared" ca="1" si="9"/>
        <v>44316</v>
      </c>
      <c r="BE35" s="53">
        <f t="shared" ca="1" si="9"/>
        <v>44316</v>
      </c>
      <c r="BF35" s="53">
        <f t="shared" ca="1" si="9"/>
        <v>44316</v>
      </c>
      <c r="BG35" s="53">
        <f t="shared" ca="1" si="9"/>
        <v>44316</v>
      </c>
      <c r="BH35" s="53">
        <f t="shared" ca="1" si="9"/>
        <v>44316</v>
      </c>
      <c r="BI35" s="53">
        <f t="shared" ca="1" si="9"/>
        <v>44347</v>
      </c>
      <c r="BJ35" s="53">
        <f t="shared" ca="1" si="9"/>
        <v>44347</v>
      </c>
      <c r="BK35" s="53">
        <f t="shared" ca="1" si="9"/>
        <v>44347</v>
      </c>
      <c r="BL35" s="53">
        <f t="shared" ca="1" si="9"/>
        <v>44347</v>
      </c>
      <c r="BM35" s="53">
        <f t="shared" ca="1" si="9"/>
        <v>44377</v>
      </c>
      <c r="BN35" s="53">
        <f t="shared" ca="1" si="9"/>
        <v>44377</v>
      </c>
      <c r="BO35" s="53">
        <f t="shared" ca="1" si="9"/>
        <v>44377</v>
      </c>
      <c r="BP35" s="53">
        <f t="shared" ca="1" si="9"/>
        <v>44377</v>
      </c>
      <c r="BQ35" s="53">
        <f t="shared" ca="1" si="9"/>
        <v>44408</v>
      </c>
      <c r="BR35" s="53">
        <f t="shared" ca="1" si="9"/>
        <v>44408</v>
      </c>
    </row>
    <row r="36" spans="4:70" x14ac:dyDescent="0.2">
      <c r="F36" s="49" t="s">
        <v>79</v>
      </c>
      <c r="K36" s="53">
        <f ca="1">EOMONTH(K33,0)</f>
        <v>43982</v>
      </c>
      <c r="L36" s="53">
        <f t="shared" ref="L36:BR36" ca="1" si="10">EOMONTH(L33,0)</f>
        <v>44012</v>
      </c>
      <c r="M36" s="53">
        <f t="shared" ca="1" si="10"/>
        <v>44012</v>
      </c>
      <c r="N36" s="53">
        <f ca="1">EOMONTH(N33,0)</f>
        <v>44012</v>
      </c>
      <c r="O36" s="53">
        <f t="shared" ca="1" si="10"/>
        <v>44012</v>
      </c>
      <c r="P36" s="53">
        <f t="shared" ca="1" si="10"/>
        <v>44043</v>
      </c>
      <c r="Q36" s="53">
        <f t="shared" ca="1" si="10"/>
        <v>44043</v>
      </c>
      <c r="R36" s="53">
        <f t="shared" ca="1" si="10"/>
        <v>44043</v>
      </c>
      <c r="S36" s="53">
        <f t="shared" ca="1" si="10"/>
        <v>44043</v>
      </c>
      <c r="T36" s="53">
        <f t="shared" ca="1" si="10"/>
        <v>44043</v>
      </c>
      <c r="U36" s="53">
        <f t="shared" ca="1" si="10"/>
        <v>44074</v>
      </c>
      <c r="V36" s="53">
        <f t="shared" ca="1" si="10"/>
        <v>44074</v>
      </c>
      <c r="W36" s="53">
        <f t="shared" ca="1" si="10"/>
        <v>44074</v>
      </c>
      <c r="X36" s="53">
        <f t="shared" ca="1" si="10"/>
        <v>44074</v>
      </c>
      <c r="Y36" s="53">
        <f t="shared" ca="1" si="10"/>
        <v>44104</v>
      </c>
      <c r="Z36" s="53">
        <f t="shared" ca="1" si="10"/>
        <v>44104</v>
      </c>
      <c r="AA36" s="53">
        <f t="shared" ca="1" si="10"/>
        <v>44104</v>
      </c>
      <c r="AB36" s="53">
        <f t="shared" ca="1" si="10"/>
        <v>44104</v>
      </c>
      <c r="AC36" s="53">
        <f t="shared" ca="1" si="10"/>
        <v>44104</v>
      </c>
      <c r="AD36" s="53">
        <f t="shared" ca="1" si="10"/>
        <v>44135</v>
      </c>
      <c r="AE36" s="53">
        <f t="shared" ca="1" si="10"/>
        <v>44135</v>
      </c>
      <c r="AF36" s="53">
        <f t="shared" ca="1" si="10"/>
        <v>44135</v>
      </c>
      <c r="AG36" s="53">
        <f t="shared" ca="1" si="10"/>
        <v>44135</v>
      </c>
      <c r="AH36" s="53">
        <f t="shared" ca="1" si="10"/>
        <v>44165</v>
      </c>
      <c r="AI36" s="53">
        <f t="shared" ca="1" si="10"/>
        <v>44165</v>
      </c>
      <c r="AJ36" s="53">
        <f t="shared" ca="1" si="10"/>
        <v>44165</v>
      </c>
      <c r="AK36" s="53">
        <f t="shared" ca="1" si="10"/>
        <v>44165</v>
      </c>
      <c r="AL36" s="53">
        <f t="shared" ca="1" si="10"/>
        <v>44196</v>
      </c>
      <c r="AM36" s="53">
        <f t="shared" ca="1" si="10"/>
        <v>44196</v>
      </c>
      <c r="AN36" s="53">
        <f t="shared" ca="1" si="10"/>
        <v>44196</v>
      </c>
      <c r="AO36" s="53">
        <f t="shared" ca="1" si="10"/>
        <v>44196</v>
      </c>
      <c r="AP36" s="53">
        <f t="shared" ca="1" si="10"/>
        <v>44196</v>
      </c>
      <c r="AQ36" s="53">
        <f t="shared" ca="1" si="10"/>
        <v>44227</v>
      </c>
      <c r="AR36" s="53">
        <f t="shared" ca="1" si="10"/>
        <v>44227</v>
      </c>
      <c r="AS36" s="53">
        <f t="shared" ca="1" si="10"/>
        <v>44227</v>
      </c>
      <c r="AT36" s="53">
        <f t="shared" ca="1" si="10"/>
        <v>44227</v>
      </c>
      <c r="AU36" s="53">
        <f t="shared" ca="1" si="10"/>
        <v>44255</v>
      </c>
      <c r="AV36" s="53">
        <f t="shared" ca="1" si="10"/>
        <v>44255</v>
      </c>
      <c r="AW36" s="53">
        <f t="shared" ca="1" si="10"/>
        <v>44255</v>
      </c>
      <c r="AX36" s="53">
        <f t="shared" ca="1" si="10"/>
        <v>44255</v>
      </c>
      <c r="AY36" s="53">
        <f t="shared" ca="1" si="10"/>
        <v>44286</v>
      </c>
      <c r="AZ36" s="53">
        <f t="shared" ca="1" si="10"/>
        <v>44286</v>
      </c>
      <c r="BA36" s="53">
        <f t="shared" ca="1" si="10"/>
        <v>44286</v>
      </c>
      <c r="BB36" s="53">
        <f t="shared" ca="1" si="10"/>
        <v>44286</v>
      </c>
      <c r="BC36" s="53">
        <f t="shared" ca="1" si="10"/>
        <v>44286</v>
      </c>
      <c r="BD36" s="53">
        <f t="shared" ca="1" si="10"/>
        <v>44316</v>
      </c>
      <c r="BE36" s="53">
        <f t="shared" ca="1" si="10"/>
        <v>44316</v>
      </c>
      <c r="BF36" s="53">
        <f t="shared" ca="1" si="10"/>
        <v>44316</v>
      </c>
      <c r="BG36" s="53">
        <f t="shared" ca="1" si="10"/>
        <v>44316</v>
      </c>
      <c r="BH36" s="53">
        <f t="shared" ca="1" si="10"/>
        <v>44347</v>
      </c>
      <c r="BI36" s="53">
        <f t="shared" ca="1" si="10"/>
        <v>44347</v>
      </c>
      <c r="BJ36" s="53">
        <f t="shared" ca="1" si="10"/>
        <v>44347</v>
      </c>
      <c r="BK36" s="53">
        <f t="shared" ca="1" si="10"/>
        <v>44347</v>
      </c>
      <c r="BL36" s="53">
        <f t="shared" ca="1" si="10"/>
        <v>44377</v>
      </c>
      <c r="BM36" s="53">
        <f t="shared" ca="1" si="10"/>
        <v>44377</v>
      </c>
      <c r="BN36" s="53">
        <f t="shared" ca="1" si="10"/>
        <v>44377</v>
      </c>
      <c r="BO36" s="53">
        <f t="shared" ca="1" si="10"/>
        <v>44377</v>
      </c>
      <c r="BP36" s="53">
        <f t="shared" ca="1" si="10"/>
        <v>44377</v>
      </c>
      <c r="BQ36" s="53">
        <f t="shared" ca="1" si="10"/>
        <v>44408</v>
      </c>
      <c r="BR36" s="53">
        <f t="shared" ca="1" si="10"/>
        <v>44408</v>
      </c>
    </row>
    <row r="38" spans="4:70" x14ac:dyDescent="0.2">
      <c r="E38" s="49" t="s">
        <v>80</v>
      </c>
    </row>
    <row r="39" spans="4:70" x14ac:dyDescent="0.2">
      <c r="F39" s="49" t="str">
        <f>F35</f>
        <v>Beginning of Period</v>
      </c>
      <c r="K39" s="35">
        <f ca="1">1-K40</f>
        <v>1</v>
      </c>
      <c r="L39" s="35">
        <f t="shared" ref="L39:BR39" ca="1" si="11">1-L40</f>
        <v>0.5714285714285714</v>
      </c>
      <c r="M39" s="35">
        <f t="shared" ca="1" si="11"/>
        <v>1</v>
      </c>
      <c r="N39" s="35">
        <f t="shared" ca="1" si="11"/>
        <v>1</v>
      </c>
      <c r="O39" s="35">
        <f t="shared" ca="1" si="11"/>
        <v>1</v>
      </c>
      <c r="P39" s="35">
        <f t="shared" ca="1" si="11"/>
        <v>0.85714285714285721</v>
      </c>
      <c r="Q39" s="35">
        <f t="shared" ca="1" si="11"/>
        <v>1</v>
      </c>
      <c r="R39" s="35">
        <f t="shared" ca="1" si="11"/>
        <v>1</v>
      </c>
      <c r="S39" s="35">
        <f t="shared" ca="1" si="11"/>
        <v>1</v>
      </c>
      <c r="T39" s="35">
        <f t="shared" ca="1" si="11"/>
        <v>1</v>
      </c>
      <c r="U39" s="35">
        <f t="shared" ca="1" si="11"/>
        <v>0.2857142857142857</v>
      </c>
      <c r="V39" s="35">
        <f t="shared" ca="1" si="11"/>
        <v>1</v>
      </c>
      <c r="W39" s="35">
        <f t="shared" ca="1" si="11"/>
        <v>1</v>
      </c>
      <c r="X39" s="35">
        <f t="shared" ca="1" si="11"/>
        <v>1</v>
      </c>
      <c r="Y39" s="35">
        <f t="shared" ca="1" si="11"/>
        <v>0.7142857142857143</v>
      </c>
      <c r="Z39" s="35">
        <f t="shared" ca="1" si="11"/>
        <v>1</v>
      </c>
      <c r="AA39" s="35">
        <f t="shared" ca="1" si="11"/>
        <v>1</v>
      </c>
      <c r="AB39" s="35">
        <f t="shared" ca="1" si="11"/>
        <v>1</v>
      </c>
      <c r="AC39" s="35">
        <f t="shared" ca="1" si="11"/>
        <v>1</v>
      </c>
      <c r="AD39" s="35">
        <f t="shared" ca="1" si="11"/>
        <v>1</v>
      </c>
      <c r="AE39" s="35">
        <f t="shared" ca="1" si="11"/>
        <v>1</v>
      </c>
      <c r="AF39" s="35">
        <f t="shared" ca="1" si="11"/>
        <v>1</v>
      </c>
      <c r="AG39" s="35">
        <f t="shared" ca="1" si="11"/>
        <v>1</v>
      </c>
      <c r="AH39" s="35">
        <f t="shared" ca="1" si="11"/>
        <v>0.4285714285714286</v>
      </c>
      <c r="AI39" s="35">
        <f t="shared" ca="1" si="11"/>
        <v>1</v>
      </c>
      <c r="AJ39" s="35">
        <f t="shared" ca="1" si="11"/>
        <v>1</v>
      </c>
      <c r="AK39" s="35">
        <f t="shared" ca="1" si="11"/>
        <v>1</v>
      </c>
      <c r="AL39" s="35">
        <f t="shared" ca="1" si="11"/>
        <v>0.7142857142857143</v>
      </c>
      <c r="AM39" s="35">
        <f t="shared" ca="1" si="11"/>
        <v>1</v>
      </c>
      <c r="AN39" s="35">
        <f t="shared" ca="1" si="11"/>
        <v>1</v>
      </c>
      <c r="AO39" s="35">
        <f t="shared" ca="1" si="11"/>
        <v>1</v>
      </c>
      <c r="AP39" s="35">
        <f t="shared" ca="1" si="11"/>
        <v>1</v>
      </c>
      <c r="AQ39" s="35">
        <f t="shared" ca="1" si="11"/>
        <v>0.1428571428571429</v>
      </c>
      <c r="AR39" s="35">
        <f t="shared" ca="1" si="11"/>
        <v>1</v>
      </c>
      <c r="AS39" s="35">
        <f t="shared" ca="1" si="11"/>
        <v>1</v>
      </c>
      <c r="AT39" s="35">
        <f t="shared" ca="1" si="11"/>
        <v>1</v>
      </c>
      <c r="AU39" s="35">
        <f t="shared" ca="1" si="11"/>
        <v>0.5714285714285714</v>
      </c>
      <c r="AV39" s="35">
        <f t="shared" ca="1" si="11"/>
        <v>1</v>
      </c>
      <c r="AW39" s="35">
        <f t="shared" ca="1" si="11"/>
        <v>1</v>
      </c>
      <c r="AX39" s="35">
        <f t="shared" ca="1" si="11"/>
        <v>1</v>
      </c>
      <c r="AY39" s="35">
        <f t="shared" ca="1" si="11"/>
        <v>0.5714285714285714</v>
      </c>
      <c r="AZ39" s="35">
        <f t="shared" ca="1" si="11"/>
        <v>1</v>
      </c>
      <c r="BA39" s="35">
        <f t="shared" ca="1" si="11"/>
        <v>1</v>
      </c>
      <c r="BB39" s="35">
        <f t="shared" ca="1" si="11"/>
        <v>1</v>
      </c>
      <c r="BC39" s="35">
        <f t="shared" ca="1" si="11"/>
        <v>1</v>
      </c>
      <c r="BD39" s="35">
        <f t="shared" ca="1" si="11"/>
        <v>1</v>
      </c>
      <c r="BE39" s="35">
        <f t="shared" ca="1" si="11"/>
        <v>1</v>
      </c>
      <c r="BF39" s="35">
        <f t="shared" ca="1" si="11"/>
        <v>1</v>
      </c>
      <c r="BG39" s="35">
        <f t="shared" ca="1" si="11"/>
        <v>1</v>
      </c>
      <c r="BH39" s="35">
        <f t="shared" ca="1" si="11"/>
        <v>0.2857142857142857</v>
      </c>
      <c r="BI39" s="35">
        <f t="shared" ca="1" si="11"/>
        <v>1</v>
      </c>
      <c r="BJ39" s="35">
        <f t="shared" ca="1" si="11"/>
        <v>1</v>
      </c>
      <c r="BK39" s="35">
        <f t="shared" ca="1" si="11"/>
        <v>1</v>
      </c>
      <c r="BL39" s="35">
        <f t="shared" ca="1" si="11"/>
        <v>0.7142857142857143</v>
      </c>
      <c r="BM39" s="35">
        <f t="shared" ca="1" si="11"/>
        <v>1</v>
      </c>
      <c r="BN39" s="35">
        <f t="shared" ca="1" si="11"/>
        <v>1</v>
      </c>
      <c r="BO39" s="35">
        <f t="shared" ca="1" si="11"/>
        <v>1</v>
      </c>
      <c r="BP39" s="35">
        <f t="shared" ca="1" si="11"/>
        <v>1</v>
      </c>
      <c r="BQ39" s="35">
        <f t="shared" ca="1" si="11"/>
        <v>1</v>
      </c>
      <c r="BR39" s="35">
        <f t="shared" ca="1" si="11"/>
        <v>1</v>
      </c>
    </row>
    <row r="40" spans="4:70" x14ac:dyDescent="0.2">
      <c r="F40" s="49" t="str">
        <f>F36</f>
        <v>End of Period</v>
      </c>
      <c r="K40" s="35">
        <f ca="1">IF(K36&lt;&gt;K35,DAY(K33)/Days_in_Week,)</f>
        <v>0</v>
      </c>
      <c r="L40" s="35">
        <f t="shared" ref="L40:BR40" ca="1" si="12">IF(L36&lt;&gt;L35,DAY(L33)/Days_in_Week,)</f>
        <v>0.42857142857142855</v>
      </c>
      <c r="M40" s="35">
        <f t="shared" ca="1" si="12"/>
        <v>0</v>
      </c>
      <c r="N40" s="35">
        <f t="shared" ca="1" si="12"/>
        <v>0</v>
      </c>
      <c r="O40" s="35">
        <f t="shared" ca="1" si="12"/>
        <v>0</v>
      </c>
      <c r="P40" s="35">
        <f t="shared" ca="1" si="12"/>
        <v>0.14285714285714285</v>
      </c>
      <c r="Q40" s="35">
        <f t="shared" ca="1" si="12"/>
        <v>0</v>
      </c>
      <c r="R40" s="35">
        <f t="shared" ca="1" si="12"/>
        <v>0</v>
      </c>
      <c r="S40" s="35">
        <f t="shared" ca="1" si="12"/>
        <v>0</v>
      </c>
      <c r="T40" s="35">
        <f t="shared" ca="1" si="12"/>
        <v>0</v>
      </c>
      <c r="U40" s="35">
        <f t="shared" ca="1" si="12"/>
        <v>0.7142857142857143</v>
      </c>
      <c r="V40" s="35">
        <f t="shared" ca="1" si="12"/>
        <v>0</v>
      </c>
      <c r="W40" s="35">
        <f t="shared" ca="1" si="12"/>
        <v>0</v>
      </c>
      <c r="X40" s="35">
        <f t="shared" ca="1" si="12"/>
        <v>0</v>
      </c>
      <c r="Y40" s="35">
        <f t="shared" ca="1" si="12"/>
        <v>0.2857142857142857</v>
      </c>
      <c r="Z40" s="35">
        <f t="shared" ca="1" si="12"/>
        <v>0</v>
      </c>
      <c r="AA40" s="35">
        <f t="shared" ca="1" si="12"/>
        <v>0</v>
      </c>
      <c r="AB40" s="35">
        <f t="shared" ca="1" si="12"/>
        <v>0</v>
      </c>
      <c r="AC40" s="35">
        <f t="shared" ca="1" si="12"/>
        <v>0</v>
      </c>
      <c r="AD40" s="35">
        <f t="shared" ca="1" si="12"/>
        <v>0</v>
      </c>
      <c r="AE40" s="35">
        <f t="shared" ca="1" si="12"/>
        <v>0</v>
      </c>
      <c r="AF40" s="35">
        <f t="shared" ca="1" si="12"/>
        <v>0</v>
      </c>
      <c r="AG40" s="35">
        <f t="shared" ca="1" si="12"/>
        <v>0</v>
      </c>
      <c r="AH40" s="35">
        <f t="shared" ca="1" si="12"/>
        <v>0.5714285714285714</v>
      </c>
      <c r="AI40" s="35">
        <f t="shared" ca="1" si="12"/>
        <v>0</v>
      </c>
      <c r="AJ40" s="35">
        <f t="shared" ca="1" si="12"/>
        <v>0</v>
      </c>
      <c r="AK40" s="35">
        <f t="shared" ca="1" si="12"/>
        <v>0</v>
      </c>
      <c r="AL40" s="35">
        <f t="shared" ca="1" si="12"/>
        <v>0.2857142857142857</v>
      </c>
      <c r="AM40" s="35">
        <f t="shared" ca="1" si="12"/>
        <v>0</v>
      </c>
      <c r="AN40" s="35">
        <f t="shared" ca="1" si="12"/>
        <v>0</v>
      </c>
      <c r="AO40" s="35">
        <f t="shared" ca="1" si="12"/>
        <v>0</v>
      </c>
      <c r="AP40" s="35">
        <f t="shared" ca="1" si="12"/>
        <v>0</v>
      </c>
      <c r="AQ40" s="35">
        <f t="shared" ca="1" si="12"/>
        <v>0.8571428571428571</v>
      </c>
      <c r="AR40" s="35">
        <f t="shared" ca="1" si="12"/>
        <v>0</v>
      </c>
      <c r="AS40" s="35">
        <f t="shared" ca="1" si="12"/>
        <v>0</v>
      </c>
      <c r="AT40" s="35">
        <f t="shared" ca="1" si="12"/>
        <v>0</v>
      </c>
      <c r="AU40" s="35">
        <f t="shared" ca="1" si="12"/>
        <v>0.42857142857142855</v>
      </c>
      <c r="AV40" s="35">
        <f t="shared" ca="1" si="12"/>
        <v>0</v>
      </c>
      <c r="AW40" s="35">
        <f t="shared" ca="1" si="12"/>
        <v>0</v>
      </c>
      <c r="AX40" s="35">
        <f t="shared" ca="1" si="12"/>
        <v>0</v>
      </c>
      <c r="AY40" s="35">
        <f t="shared" ca="1" si="12"/>
        <v>0.42857142857142855</v>
      </c>
      <c r="AZ40" s="35">
        <f t="shared" ca="1" si="12"/>
        <v>0</v>
      </c>
      <c r="BA40" s="35">
        <f t="shared" ca="1" si="12"/>
        <v>0</v>
      </c>
      <c r="BB40" s="35">
        <f t="shared" ca="1" si="12"/>
        <v>0</v>
      </c>
      <c r="BC40" s="35">
        <f t="shared" ca="1" si="12"/>
        <v>0</v>
      </c>
      <c r="BD40" s="35">
        <f t="shared" ca="1" si="12"/>
        <v>0</v>
      </c>
      <c r="BE40" s="35">
        <f t="shared" ca="1" si="12"/>
        <v>0</v>
      </c>
      <c r="BF40" s="35">
        <f t="shared" ca="1" si="12"/>
        <v>0</v>
      </c>
      <c r="BG40" s="35">
        <f t="shared" ca="1" si="12"/>
        <v>0</v>
      </c>
      <c r="BH40" s="35">
        <f t="shared" ca="1" si="12"/>
        <v>0.7142857142857143</v>
      </c>
      <c r="BI40" s="35">
        <f t="shared" ca="1" si="12"/>
        <v>0</v>
      </c>
      <c r="BJ40" s="35">
        <f t="shared" ca="1" si="12"/>
        <v>0</v>
      </c>
      <c r="BK40" s="35">
        <f t="shared" ca="1" si="12"/>
        <v>0</v>
      </c>
      <c r="BL40" s="35">
        <f t="shared" ca="1" si="12"/>
        <v>0.2857142857142857</v>
      </c>
      <c r="BM40" s="35">
        <f t="shared" ca="1" si="12"/>
        <v>0</v>
      </c>
      <c r="BN40" s="35">
        <f t="shared" ca="1" si="12"/>
        <v>0</v>
      </c>
      <c r="BO40" s="35">
        <f t="shared" ca="1" si="12"/>
        <v>0</v>
      </c>
      <c r="BP40" s="35">
        <f t="shared" ca="1" si="12"/>
        <v>0</v>
      </c>
      <c r="BQ40" s="35">
        <f t="shared" ca="1" si="12"/>
        <v>0</v>
      </c>
      <c r="BR40" s="35">
        <f t="shared" ca="1" si="12"/>
        <v>0</v>
      </c>
    </row>
    <row r="42" spans="4:70" x14ac:dyDescent="0.2">
      <c r="E42" s="49" t="s">
        <v>74</v>
      </c>
      <c r="K42" s="21">
        <f>K17</f>
        <v>10</v>
      </c>
      <c r="L42" s="21">
        <f t="shared" ref="L42:BR42" si="13">L17</f>
        <v>20</v>
      </c>
      <c r="M42" s="21">
        <f t="shared" si="13"/>
        <v>30</v>
      </c>
      <c r="N42" s="21">
        <f t="shared" si="13"/>
        <v>40</v>
      </c>
      <c r="O42" s="21">
        <f t="shared" si="13"/>
        <v>50</v>
      </c>
      <c r="P42" s="21">
        <f t="shared" si="13"/>
        <v>60</v>
      </c>
      <c r="Q42" s="21">
        <f t="shared" si="13"/>
        <v>70</v>
      </c>
      <c r="R42" s="21">
        <f t="shared" si="13"/>
        <v>80</v>
      </c>
      <c r="S42" s="21">
        <f t="shared" si="13"/>
        <v>90</v>
      </c>
      <c r="T42" s="21">
        <f t="shared" si="13"/>
        <v>100</v>
      </c>
      <c r="U42" s="21">
        <f t="shared" si="13"/>
        <v>110</v>
      </c>
      <c r="V42" s="21">
        <f t="shared" si="13"/>
        <v>120</v>
      </c>
      <c r="W42" s="21">
        <f t="shared" si="13"/>
        <v>130</v>
      </c>
      <c r="X42" s="21">
        <f t="shared" si="13"/>
        <v>140</v>
      </c>
      <c r="Y42" s="21">
        <f t="shared" si="13"/>
        <v>150</v>
      </c>
      <c r="Z42" s="21">
        <f t="shared" si="13"/>
        <v>160</v>
      </c>
      <c r="AA42" s="21">
        <f t="shared" si="13"/>
        <v>170</v>
      </c>
      <c r="AB42" s="21">
        <f t="shared" si="13"/>
        <v>180</v>
      </c>
      <c r="AC42" s="21">
        <f t="shared" si="13"/>
        <v>190</v>
      </c>
      <c r="AD42" s="21">
        <f t="shared" si="13"/>
        <v>200</v>
      </c>
      <c r="AE42" s="21">
        <f t="shared" si="13"/>
        <v>210</v>
      </c>
      <c r="AF42" s="21">
        <f t="shared" si="13"/>
        <v>220</v>
      </c>
      <c r="AG42" s="21">
        <f t="shared" si="13"/>
        <v>230</v>
      </c>
      <c r="AH42" s="21">
        <f t="shared" si="13"/>
        <v>240</v>
      </c>
      <c r="AI42" s="21">
        <f t="shared" si="13"/>
        <v>250</v>
      </c>
      <c r="AJ42" s="21">
        <f t="shared" si="13"/>
        <v>260</v>
      </c>
      <c r="AK42" s="21">
        <f t="shared" si="13"/>
        <v>270</v>
      </c>
      <c r="AL42" s="21">
        <f t="shared" si="13"/>
        <v>280</v>
      </c>
      <c r="AM42" s="21">
        <f t="shared" si="13"/>
        <v>290</v>
      </c>
      <c r="AN42" s="21">
        <f t="shared" si="13"/>
        <v>300</v>
      </c>
      <c r="AO42" s="21">
        <f t="shared" si="13"/>
        <v>310</v>
      </c>
      <c r="AP42" s="21">
        <f t="shared" si="13"/>
        <v>320</v>
      </c>
      <c r="AQ42" s="21">
        <f t="shared" si="13"/>
        <v>330</v>
      </c>
      <c r="AR42" s="21">
        <f t="shared" si="13"/>
        <v>340</v>
      </c>
      <c r="AS42" s="21">
        <f t="shared" si="13"/>
        <v>350</v>
      </c>
      <c r="AT42" s="21">
        <f t="shared" si="13"/>
        <v>360</v>
      </c>
      <c r="AU42" s="21">
        <f t="shared" si="13"/>
        <v>370</v>
      </c>
      <c r="AV42" s="21">
        <f t="shared" si="13"/>
        <v>380</v>
      </c>
      <c r="AW42" s="21">
        <f t="shared" si="13"/>
        <v>390</v>
      </c>
      <c r="AX42" s="21">
        <f t="shared" si="13"/>
        <v>400</v>
      </c>
      <c r="AY42" s="21">
        <f t="shared" si="13"/>
        <v>410</v>
      </c>
      <c r="AZ42" s="21">
        <f t="shared" si="13"/>
        <v>420</v>
      </c>
      <c r="BA42" s="21">
        <f t="shared" si="13"/>
        <v>430</v>
      </c>
      <c r="BB42" s="21">
        <f t="shared" si="13"/>
        <v>440</v>
      </c>
      <c r="BC42" s="21">
        <f t="shared" si="13"/>
        <v>450</v>
      </c>
      <c r="BD42" s="21">
        <f t="shared" si="13"/>
        <v>460</v>
      </c>
      <c r="BE42" s="21">
        <f t="shared" si="13"/>
        <v>470</v>
      </c>
      <c r="BF42" s="21">
        <f t="shared" si="13"/>
        <v>480</v>
      </c>
      <c r="BG42" s="21">
        <f t="shared" si="13"/>
        <v>490</v>
      </c>
      <c r="BH42" s="21">
        <f t="shared" si="13"/>
        <v>500</v>
      </c>
      <c r="BI42" s="21">
        <f t="shared" si="13"/>
        <v>510</v>
      </c>
      <c r="BJ42" s="21">
        <f t="shared" si="13"/>
        <v>520</v>
      </c>
      <c r="BK42" s="21">
        <f t="shared" si="13"/>
        <v>530</v>
      </c>
      <c r="BL42" s="21">
        <f t="shared" si="13"/>
        <v>540</v>
      </c>
      <c r="BM42" s="21">
        <f t="shared" si="13"/>
        <v>550</v>
      </c>
      <c r="BN42" s="21">
        <f t="shared" si="13"/>
        <v>560</v>
      </c>
      <c r="BO42" s="21">
        <f t="shared" si="13"/>
        <v>570</v>
      </c>
      <c r="BP42" s="21">
        <f t="shared" si="13"/>
        <v>580</v>
      </c>
      <c r="BQ42" s="21">
        <f t="shared" si="13"/>
        <v>590</v>
      </c>
      <c r="BR42" s="21">
        <f t="shared" si="13"/>
        <v>600</v>
      </c>
    </row>
    <row r="45" spans="4:70" ht="15" x14ac:dyDescent="0.25">
      <c r="D45" s="3" t="s">
        <v>75</v>
      </c>
    </row>
    <row r="47" spans="4:70" x14ac:dyDescent="0.2">
      <c r="K47" s="53">
        <f t="shared" ref="K47:V47" ca="1" si="14">IF(J47="",EOMONTH(K33,0),EOMONTH(J47,1))</f>
        <v>43982</v>
      </c>
      <c r="L47" s="53">
        <f t="shared" ca="1" si="14"/>
        <v>44012</v>
      </c>
      <c r="M47" s="53">
        <f t="shared" ca="1" si="14"/>
        <v>44043</v>
      </c>
      <c r="N47" s="53">
        <f t="shared" ca="1" si="14"/>
        <v>44074</v>
      </c>
      <c r="O47" s="53">
        <f t="shared" ca="1" si="14"/>
        <v>44104</v>
      </c>
      <c r="P47" s="53">
        <f t="shared" ca="1" si="14"/>
        <v>44135</v>
      </c>
      <c r="Q47" s="53">
        <f t="shared" ca="1" si="14"/>
        <v>44165</v>
      </c>
      <c r="R47" s="53">
        <f t="shared" ca="1" si="14"/>
        <v>44196</v>
      </c>
      <c r="S47" s="53">
        <f t="shared" ca="1" si="14"/>
        <v>44227</v>
      </c>
      <c r="T47" s="53">
        <f t="shared" ca="1" si="14"/>
        <v>44255</v>
      </c>
      <c r="U47" s="53">
        <f t="shared" ca="1" si="14"/>
        <v>44286</v>
      </c>
      <c r="V47" s="53">
        <f t="shared" ca="1" si="14"/>
        <v>44316</v>
      </c>
    </row>
    <row r="48" spans="4:70" x14ac:dyDescent="0.2">
      <c r="E48" s="51" t="str">
        <f>E42</f>
        <v>Sales</v>
      </c>
      <c r="K48" s="33">
        <f ca="1">SUMPRODUCT(($K$35:$BR$35=K$47)*$K$39:$BR$39*$K$42:$BR$42)+SUMPRODUCT(($K$36:$BR$36=K$47)*$K$40:$BR$40*$K$42:$BR$42)</f>
        <v>21.428571428571427</v>
      </c>
      <c r="L48" s="33">
        <f t="shared" ref="L48:V48" ca="1" si="15">SUMPRODUCT(($K$35:$BR$35=L$47)*$K$39:$BR$39*$K$42:$BR$42)+SUMPRODUCT(($K$36:$BR$36=L$47)*$K$40:$BR$40*$K$42:$BR$42)</f>
        <v>180.00000000000003</v>
      </c>
      <c r="M48" s="33">
        <f t="shared" ca="1" si="15"/>
        <v>380</v>
      </c>
      <c r="N48" s="33">
        <f t="shared" ca="1" si="15"/>
        <v>575.71428571428567</v>
      </c>
      <c r="O48" s="33">
        <f t="shared" ca="1" si="15"/>
        <v>742.85714285714289</v>
      </c>
      <c r="P48" s="33">
        <f t="shared" ca="1" si="15"/>
        <v>962.85714285714289</v>
      </c>
      <c r="Q48" s="33">
        <f t="shared" ca="1" si="15"/>
        <v>1117.1428571428571</v>
      </c>
      <c r="R48" s="33">
        <f t="shared" ca="1" si="15"/>
        <v>1347.1428571428571</v>
      </c>
      <c r="S48" s="33">
        <f t="shared" ca="1" si="15"/>
        <v>1544.2857142857142</v>
      </c>
      <c r="T48" s="33">
        <f t="shared" ca="1" si="15"/>
        <v>1562.8571428571427</v>
      </c>
      <c r="U48" s="33">
        <f t="shared" ca="1" si="15"/>
        <v>1915.7142857142858</v>
      </c>
      <c r="V48" s="33">
        <f t="shared" ca="1" si="15"/>
        <v>2042.8571428571429</v>
      </c>
    </row>
  </sheetData>
  <mergeCells count="2">
    <mergeCell ref="A3:E3"/>
    <mergeCell ref="H22:I22"/>
  </mergeCells>
  <dataValidations count="1">
    <dataValidation type="list" allowBlank="1" showInputMessage="1" showErrorMessage="1" sqref="H22:I22" xr:uid="{79240027-ABB5-4274-B112-5C87FFE37BA7}">
      <formula1>$F$14:$F$15</formula1>
    </dataValidation>
  </dataValidations>
  <hyperlinks>
    <hyperlink ref="A3:E3" location="HL_Navigator" tooltip="Go to Navigator (Table of Contents)" display="Navigator" xr:uid="{6057637E-6C6E-45EF-A5CE-4F36176B26B9}"/>
    <hyperlink ref="A3" location="HL_Navigator" display="Navigator" xr:uid="{9B3E9C75-0F68-49A0-93DB-A0D9118B23D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Cover</vt:lpstr>
      <vt:lpstr>Navigator</vt:lpstr>
      <vt:lpstr>Style Guide</vt:lpstr>
      <vt:lpstr>Model Parameters</vt:lpstr>
      <vt:lpstr>Allocating Weeks to Months</vt:lpstr>
      <vt:lpstr>Client_Name</vt:lpstr>
      <vt:lpstr>Days_in_Year</vt:lpstr>
      <vt:lpstr>Days_in_Yr</vt:lpstr>
      <vt:lpstr>HL_1</vt:lpstr>
      <vt:lpstr>HL_3</vt:lpstr>
      <vt:lpstr>HL_4</vt:lpstr>
      <vt:lpstr>HL_6</vt:lpstr>
      <vt:lpstr>'Allocating Weeks to Months'!HL_7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2020-05-26T17:35:15Z</dcterms:modified>
</cp:coreProperties>
</file>