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Hanh 27 May 2020\"/>
    </mc:Choice>
  </mc:AlternateContent>
  <xr:revisionPtr revIDLastSave="0" documentId="13_ncr:1_{690AF42E-12EF-4B46-AB59-0326062291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No_Data_Table_Example" sheetId="12" r:id="rId5"/>
    <sheet name="1D_Data_Table_Example" sheetId="13" r:id="rId6"/>
    <sheet name="2D_Data_Table_Example" sheetId="14" r:id="rId7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No_Data_Table_Example!$A$3</definedName>
    <definedName name="HL_6">'1D_Data_Table_Example'!$A$3</definedName>
    <definedName name="HL_7">'2D_Data_Table_Example'!$A$3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4" l="1"/>
  <c r="I16" i="14"/>
  <c r="J16" i="14"/>
  <c r="J26" i="14" s="1"/>
  <c r="K16" i="14"/>
  <c r="K17" i="14" s="1"/>
  <c r="L16" i="14"/>
  <c r="L26" i="14" s="1"/>
  <c r="G16" i="14"/>
  <c r="G17" i="14" s="1"/>
  <c r="A1" i="14"/>
  <c r="A1" i="13"/>
  <c r="A1" i="12"/>
  <c r="D37" i="14"/>
  <c r="F26" i="14"/>
  <c r="F30" i="14" s="1"/>
  <c r="I26" i="14"/>
  <c r="H17" i="14"/>
  <c r="F38" i="13"/>
  <c r="D35" i="13"/>
  <c r="L26" i="13"/>
  <c r="K26" i="13"/>
  <c r="J26" i="13"/>
  <c r="I26" i="13"/>
  <c r="H26" i="13"/>
  <c r="G26" i="13"/>
  <c r="L24" i="13"/>
  <c r="K24" i="13"/>
  <c r="K28" i="13" s="1"/>
  <c r="L38" i="13" s="1"/>
  <c r="J24" i="13"/>
  <c r="J28" i="13" s="1"/>
  <c r="K38" i="13" s="1"/>
  <c r="I24" i="13"/>
  <c r="H24" i="13"/>
  <c r="G24" i="13"/>
  <c r="F24" i="13"/>
  <c r="F28" i="13" s="1"/>
  <c r="G26" i="12"/>
  <c r="G25" i="12"/>
  <c r="G24" i="12"/>
  <c r="G23" i="12"/>
  <c r="G22" i="12"/>
  <c r="G21" i="12"/>
  <c r="G20" i="12"/>
  <c r="G19" i="12"/>
  <c r="G18" i="12"/>
  <c r="G17" i="12"/>
  <c r="G16" i="12"/>
  <c r="F11" i="12"/>
  <c r="H28" i="13" l="1"/>
  <c r="I38" i="13" s="1"/>
  <c r="G28" i="13"/>
  <c r="H38" i="13" s="1"/>
  <c r="I28" i="13"/>
  <c r="J38" i="13" s="1"/>
  <c r="G25" i="14"/>
  <c r="G28" i="14" s="1"/>
  <c r="G26" i="14"/>
  <c r="I25" i="14"/>
  <c r="I28" i="14" s="1"/>
  <c r="I30" i="14" s="1"/>
  <c r="L25" i="14"/>
  <c r="L28" i="14" s="1"/>
  <c r="L30" i="14" s="1"/>
  <c r="H26" i="14"/>
  <c r="L17" i="14"/>
  <c r="K26" i="14"/>
  <c r="H25" i="14"/>
  <c r="H28" i="14" s="1"/>
  <c r="J25" i="14"/>
  <c r="J28" i="14" s="1"/>
  <c r="J30" i="14" s="1"/>
  <c r="K25" i="14"/>
  <c r="K28" i="14" s="1"/>
  <c r="I17" i="14"/>
  <c r="J17" i="14"/>
  <c r="L28" i="13"/>
  <c r="M38" i="13" s="1"/>
  <c r="I37" i="4"/>
  <c r="G30" i="14" l="1"/>
  <c r="G30" i="13"/>
  <c r="G38" i="13" s="1"/>
  <c r="K30" i="14"/>
  <c r="H30" i="14"/>
  <c r="A1" i="2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G32" i="14" l="1"/>
  <c r="F40" i="14" s="1"/>
  <c r="A2" i="14"/>
  <c r="A2" i="12"/>
  <c r="A2" i="13"/>
  <c r="A2" i="2"/>
  <c r="B56" i="4"/>
  <c r="A2" i="4"/>
  <c r="A2" i="3"/>
  <c r="C6" i="1"/>
</calcChain>
</file>

<file path=xl/sharedStrings.xml><?xml version="1.0" encoding="utf-8"?>
<sst xmlns="http://schemas.openxmlformats.org/spreadsheetml/2006/main" count="125" uniqueCount="90">
  <si>
    <t>Model Parameters</t>
  </si>
  <si>
    <t>Navigator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</si>
  <si>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</si>
  <si>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</si>
  <si>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</si>
  <si>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</si>
  <si>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</si>
  <si>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</si>
  <si>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</si>
  <si>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</si>
  <si>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</si>
  <si>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</si>
  <si>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</si>
  <si>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</si>
  <si>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</si>
  <si>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</si>
  <si>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</si>
  <si>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</si>
  <si>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</si>
  <si>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</si>
  <si>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</si>
  <si>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</si>
  <si>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</si>
  <si>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</si>
  <si>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</si>
  <si>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</si>
  <si>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</si>
  <si>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</si>
  <si>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</si>
  <si>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</si>
  <si>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</si>
  <si>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</si>
  <si>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</si>
  <si>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</si>
  <si>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</si>
  <si>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</si>
  <si>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</si>
  <si>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</si>
  <si>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</si>
  <si>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</si>
  <si>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</si>
  <si>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</si>
  <si>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</si>
  <si>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</si>
  <si>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</si>
  <si>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</si>
  <si>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</si>
  <si>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</si>
  <si>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</si>
  <si>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</si>
  <si>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</si>
  <si>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</si>
  <si>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</si>
  <si>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</si>
  <si>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</si>
  <si>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</si>
  <si>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</si>
  <si>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</si>
  <si>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</si>
  <si>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</si>
  <si>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</si>
  <si>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</si>
  <si>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</si>
  <si>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</si>
  <si>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</si>
  <si>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A$</t>
  </si>
  <si>
    <t>SumProduct Pty Limited</t>
  </si>
  <si>
    <t>Revenue</t>
  </si>
  <si>
    <t>Summary Table</t>
  </si>
  <si>
    <t>Flexed by</t>
  </si>
  <si>
    <t>Example Without Data Table</t>
  </si>
  <si>
    <t>NPV Assumptions</t>
  </si>
  <si>
    <t>Discount Rate</t>
  </si>
  <si>
    <t>Relevant Cashflows</t>
  </si>
  <si>
    <t>Cashflow</t>
  </si>
  <si>
    <t>Assume cash flows occur at the end of the period.</t>
  </si>
  <si>
    <t>Net Present Value (NPV)</t>
  </si>
  <si>
    <t>Discount Factor</t>
  </si>
  <si>
    <t>NPV</t>
  </si>
  <si>
    <t>Data Table</t>
  </si>
  <si>
    <t>On</t>
  </si>
  <si>
    <t>Present Values</t>
  </si>
  <si>
    <t>1-D Data Table Example</t>
  </si>
  <si>
    <t>No. of Periods</t>
  </si>
  <si>
    <t>Number of Periods</t>
  </si>
  <si>
    <t>2-D Data Table Example</t>
  </si>
  <si>
    <t>No_Data_Table_Example</t>
  </si>
  <si>
    <t>1D_Data_Table_Example</t>
  </si>
  <si>
    <t>2D_Data_Table_Example</t>
  </si>
  <si>
    <t>Examples of how to use Data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</si>
</sst>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(#,##0_);\(#,##0\);_(&quot;-&quot;_)"/>
    <numFmt numFmtId="181" formatCode="_(#,##0.0%_);\(#,##0.0%\);_(&quot;-&quot;_)"/>
    <numFmt numFmtId="182" formatCode="&quot;Discount Rate&quot;;&quot;Discount Rate&quot;;&quot;Discount Rate&quot;"/>
    <numFmt numFmtId="183" formatCode="&quot;NPV&quot;;&quot;NPV&quot;;&quot;NPV&quot;"/>
    <numFmt numFmtId="184" formatCode="&quot;Year 0&quot;;&quot;Year 0&quot;;&quot;Year 0&quot;"/>
    <numFmt numFmtId="185" formatCode="&quot;Year 1&quot;;&quot;Year 1&quot;;&quot;Year 1&quot;"/>
    <numFmt numFmtId="186" formatCode="&quot;Year 2&quot;;&quot;Year 2&quot;;&quot;Year 2&quot;"/>
    <numFmt numFmtId="187" formatCode="&quot;Year 3&quot;;&quot;Year 3&quot;;&quot;Year 3&quot;"/>
    <numFmt numFmtId="188" formatCode="&quot;Year 4&quot;;&quot;Year 4&quot;;&quot;Year 4&quot;"/>
    <numFmt numFmtId="189" formatCode="&quot;Year 5&quot;;&quot;Year 5&quot;;&quot;Year 5&quot;"/>
    <numFmt numFmtId="190" formatCode="_(#,##0.000_);[Red]\(#,##0.000\);_(\-_)"/>
    <numFmt numFmtId="191" formatCode="&quot;Discount Rate&quot;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8"/>
      <name val="Arial"/>
    </font>
    <font>
      <i/>
      <sz val="8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  <xf numFmtId="170" fontId="33" fillId="0" borderId="13">
      <alignment horizontal="right" vertical="center"/>
      <protection locked="0"/>
    </xf>
    <xf numFmtId="181" fontId="33" fillId="0" borderId="13">
      <alignment horizontal="right" vertical="center"/>
      <protection locked="0"/>
    </xf>
    <xf numFmtId="181" fontId="33" fillId="0" borderId="0" applyFill="0" applyBorder="0">
      <alignment horizontal="right" vertical="center"/>
    </xf>
  </cellStyleXfs>
  <cellXfs count="80">
    <xf numFmtId="0" fontId="0" fillId="0" borderId="0" xfId="0"/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/>
    <xf numFmtId="0" fontId="13" fillId="10" borderId="0" xfId="33">
      <alignment horizontal="center"/>
    </xf>
    <xf numFmtId="0" fontId="27" fillId="0" borderId="0" xfId="8">
      <alignment horizontal="left"/>
      <protection locked="0"/>
    </xf>
    <xf numFmtId="181" fontId="25" fillId="4" borderId="4" xfId="14" applyNumberFormat="1" applyAlignment="1">
      <alignment horizontal="right" vertical="center"/>
      <protection locked="0"/>
    </xf>
    <xf numFmtId="180" fontId="25" fillId="4" borderId="4" xfId="14" applyNumberFormat="1" applyAlignment="1">
      <alignment horizontal="right" vertical="center"/>
      <protection locked="0"/>
    </xf>
    <xf numFmtId="0" fontId="34" fillId="0" borderId="0" xfId="0" applyFont="1"/>
    <xf numFmtId="0" fontId="17" fillId="0" borderId="0" xfId="11" applyAlignment="1">
      <alignment vertical="center"/>
    </xf>
    <xf numFmtId="0" fontId="18" fillId="0" borderId="0" xfId="12" applyAlignment="1">
      <alignment vertical="center"/>
    </xf>
    <xf numFmtId="0" fontId="24" fillId="0" borderId="0" xfId="0" applyFont="1"/>
    <xf numFmtId="183" fontId="13" fillId="10" borderId="0" xfId="33" applyNumberFormat="1">
      <alignment horizontal="center"/>
    </xf>
    <xf numFmtId="184" fontId="13" fillId="10" borderId="0" xfId="33" applyNumberFormat="1">
      <alignment horizontal="center"/>
    </xf>
    <xf numFmtId="185" fontId="13" fillId="10" borderId="0" xfId="33" applyNumberFormat="1">
      <alignment horizontal="center"/>
    </xf>
    <xf numFmtId="186" fontId="13" fillId="10" borderId="0" xfId="33" applyNumberFormat="1">
      <alignment horizontal="center"/>
    </xf>
    <xf numFmtId="187" fontId="13" fillId="10" borderId="0" xfId="33" applyNumberFormat="1">
      <alignment horizontal="center"/>
    </xf>
    <xf numFmtId="188" fontId="13" fillId="10" borderId="0" xfId="33" applyNumberFormat="1">
      <alignment horizontal="center"/>
    </xf>
    <xf numFmtId="189" fontId="13" fillId="10" borderId="0" xfId="33" applyNumberFormat="1">
      <alignment horizontal="center"/>
    </xf>
    <xf numFmtId="182" fontId="13" fillId="10" borderId="0" xfId="33" applyNumberFormat="1">
      <alignment horizontal="center"/>
    </xf>
    <xf numFmtId="190" fontId="0" fillId="0" borderId="0" xfId="26" applyNumberFormat="1" applyFont="1"/>
    <xf numFmtId="168" fontId="0" fillId="0" borderId="7" xfId="26" applyFont="1" applyBorder="1"/>
    <xf numFmtId="168" fontId="24" fillId="0" borderId="14" xfId="26" applyFont="1" applyBorder="1"/>
    <xf numFmtId="0" fontId="25" fillId="4" borderId="4" xfId="14" applyNumberFormat="1" applyAlignment="1">
      <alignment horizontal="right" vertical="center"/>
      <protection locked="0"/>
    </xf>
    <xf numFmtId="0" fontId="25" fillId="4" borderId="4" xfId="14" applyNumberFormat="1" applyAlignment="1">
      <alignment horizontal="center" vertical="center"/>
      <protection locked="0"/>
    </xf>
    <xf numFmtId="167" fontId="0" fillId="0" borderId="0" xfId="0" applyNumberFormat="1"/>
    <xf numFmtId="168" fontId="0" fillId="0" borderId="7" xfId="23" applyFont="1"/>
    <xf numFmtId="181" fontId="13" fillId="10" borderId="0" xfId="33" applyNumberFormat="1" applyAlignment="1">
      <alignment horizontal="right"/>
    </xf>
    <xf numFmtId="191" fontId="13" fillId="10" borderId="0" xfId="33" applyNumberFormat="1">
      <alignment horizontal="center"/>
    </xf>
    <xf numFmtId="168" fontId="0" fillId="11" borderId="0" xfId="26" applyFont="1" applyFill="1"/>
    <xf numFmtId="41" fontId="0" fillId="11" borderId="0" xfId="2" applyFont="1" applyFill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5">
    <cellStyle name="Accounts Ref" xfId="15" xr:uid="{00000000-0005-0000-0000-000000000000}"/>
    <cellStyle name="Assumption" xfId="14" xr:uid="{00000000-0005-0000-0000-000001000000}"/>
    <cellStyle name="Assumptions Right Number" xfId="42" xr:uid="{5D3DB4D7-57B7-49D5-898A-6C8E1920B1B6}"/>
    <cellStyle name="Assumptions Right Percentage" xfId="43" xr:uid="{027605DD-BA39-440F-A62E-AC1FFCF1DF8B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ight Percentage" xfId="44" xr:uid="{554A91A9-62D0-4AAA-8D98-E333950977B3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6">
    <dxf>
      <font>
        <b/>
        <i val="0"/>
        <condense val="0"/>
        <extend val="0"/>
        <color indexed="58"/>
      </font>
      <fill>
        <patternFill>
          <bgColor indexed="41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/>
        <condense val="0"/>
        <extend val="0"/>
        <color indexed="63"/>
      </font>
      <fill>
        <patternFill>
          <bgColor indexed="6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58"/>
      </font>
      <fill>
        <patternFill>
          <bgColor indexed="41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0"/>
    </row>
    <row r="3" spans="1:19" x14ac:dyDescent="0.2">
      <c r="A3" s="48" t="s">
        <v>1</v>
      </c>
    </row>
    <row r="5" spans="1:19" ht="20.25" x14ac:dyDescent="0.3">
      <c r="C5" s="13" t="str">
        <f>Client_Name</f>
        <v>SumProduct Pty Limited</v>
      </c>
      <c r="D5" s="6"/>
      <c r="E5" s="6"/>
      <c r="F5" s="6"/>
      <c r="G5" s="6"/>
      <c r="H5" s="6"/>
      <c r="I5" s="6"/>
      <c r="J5" s="6"/>
    </row>
    <row r="6" spans="1:19" ht="18" x14ac:dyDescent="0.25">
      <c r="C6" s="15" t="str">
        <f ca="1">Model_Name</f>
        <v>Chapter 2.4 - SP Data Table Examples_Rebuilt.xlsx</v>
      </c>
      <c r="D6" s="6"/>
      <c r="E6" s="6"/>
      <c r="F6" s="6"/>
      <c r="G6" s="6"/>
      <c r="H6" s="6"/>
      <c r="I6" s="6"/>
      <c r="J6" s="6"/>
    </row>
    <row r="7" spans="1:19" ht="12.75" x14ac:dyDescent="0.2">
      <c r="C7" s="6"/>
      <c r="D7" s="6"/>
      <c r="E7" s="6"/>
      <c r="F7" s="6"/>
      <c r="G7" s="6"/>
      <c r="H7" s="6"/>
      <c r="I7" s="6"/>
      <c r="J7" s="6"/>
    </row>
    <row r="8" spans="1:19" ht="12.75" x14ac:dyDescent="0.2">
      <c r="C8" s="6"/>
      <c r="D8" s="6"/>
      <c r="E8" s="6"/>
      <c r="F8" s="6"/>
      <c r="G8" s="6"/>
      <c r="H8" s="6"/>
      <c r="I8" s="6"/>
      <c r="J8" s="6"/>
    </row>
    <row r="9" spans="1:19" ht="12.75" x14ac:dyDescent="0.2">
      <c r="C9" s="6"/>
      <c r="D9" s="6"/>
      <c r="E9" s="6"/>
      <c r="F9" s="6"/>
      <c r="G9" s="6"/>
      <c r="H9" s="6"/>
      <c r="I9" s="6"/>
      <c r="J9" s="6"/>
    </row>
    <row r="10" spans="1:19" ht="12.75" x14ac:dyDescent="0.2">
      <c r="C10" s="6"/>
      <c r="D10" s="6"/>
      <c r="E10" s="6"/>
      <c r="F10" s="6"/>
      <c r="G10" s="6"/>
      <c r="H10" s="6"/>
      <c r="I10" s="6"/>
      <c r="J10" s="6"/>
    </row>
    <row r="11" spans="1:19" ht="15" x14ac:dyDescent="0.25">
      <c r="C11" s="6"/>
      <c r="D11" s="6"/>
      <c r="E11" s="6"/>
      <c r="F11" s="6"/>
      <c r="G11" s="6"/>
      <c r="H11" s="6"/>
      <c r="I11" s="6"/>
      <c r="J11" s="6"/>
      <c r="S11" s="36"/>
    </row>
    <row r="12" spans="1:19" ht="12.75" x14ac:dyDescent="0.2">
      <c r="C12" s="6"/>
      <c r="D12" s="6"/>
      <c r="E12" s="6"/>
      <c r="F12" s="6"/>
      <c r="G12" s="6"/>
      <c r="H12" s="6"/>
      <c r="I12" s="6"/>
      <c r="J12" s="6"/>
    </row>
    <row r="13" spans="1:19" ht="12.75" x14ac:dyDescent="0.2">
      <c r="C13" s="6"/>
      <c r="D13" s="6"/>
      <c r="E13" s="6"/>
      <c r="F13" s="6"/>
      <c r="G13" s="6"/>
      <c r="H13" s="6"/>
      <c r="I13" s="6"/>
      <c r="J13" s="6"/>
    </row>
    <row r="14" spans="1:19" ht="12.75" x14ac:dyDescent="0.2">
      <c r="C14" s="7" t="s">
        <v>18</v>
      </c>
      <c r="D14" s="8"/>
      <c r="E14" s="6"/>
      <c r="F14" s="6"/>
      <c r="G14" s="6"/>
      <c r="H14" s="6"/>
      <c r="I14" s="6"/>
      <c r="J14" s="6"/>
    </row>
    <row r="15" spans="1:19" ht="12.75" x14ac:dyDescent="0.2">
      <c r="C15" s="8"/>
      <c r="D15" s="8"/>
      <c r="E15" s="6"/>
      <c r="F15" s="6"/>
      <c r="G15" s="6"/>
      <c r="H15" s="6"/>
      <c r="I15" s="6"/>
      <c r="J15" s="6"/>
    </row>
    <row r="16" spans="1:19" ht="12.75" x14ac:dyDescent="0.2">
      <c r="C16" s="7" t="s">
        <v>19</v>
      </c>
      <c r="D16" s="8"/>
      <c r="E16" s="6"/>
      <c r="F16" s="6"/>
      <c r="G16" s="6"/>
      <c r="H16" s="6"/>
      <c r="I16" s="6"/>
      <c r="J16" s="6"/>
    </row>
    <row r="17" spans="3:10" ht="12.75" x14ac:dyDescent="0.2">
      <c r="C17" s="74" t="s">
        <v>89</v>
      </c>
      <c r="D17" s="74"/>
      <c r="E17" s="74"/>
      <c r="F17" s="74"/>
      <c r="G17" s="74"/>
      <c r="H17" s="74"/>
      <c r="I17" s="74"/>
      <c r="J17" s="74"/>
    </row>
    <row r="18" spans="3:10" ht="12.75" x14ac:dyDescent="0.2">
      <c r="C18" s="74"/>
      <c r="D18" s="74"/>
      <c r="E18" s="74"/>
      <c r="F18" s="74"/>
      <c r="G18" s="74"/>
      <c r="H18" s="74"/>
      <c r="I18" s="74"/>
      <c r="J18" s="74"/>
    </row>
    <row r="19" spans="3:10" ht="12.75" x14ac:dyDescent="0.2">
      <c r="C19" s="9"/>
      <c r="D19" s="8"/>
      <c r="E19" s="6"/>
      <c r="F19" s="6"/>
      <c r="G19" s="6"/>
      <c r="H19" s="6"/>
      <c r="I19" s="6"/>
      <c r="J19" s="6"/>
    </row>
    <row r="20" spans="3:10" ht="12.75" x14ac:dyDescent="0.2">
      <c r="C20" s="9"/>
      <c r="D20" s="8"/>
      <c r="E20" s="6"/>
      <c r="F20" s="6"/>
      <c r="G20" s="6"/>
      <c r="H20" s="6"/>
      <c r="I20" s="6"/>
      <c r="J20" s="6"/>
    </row>
    <row r="21" spans="3:10" ht="12.75" x14ac:dyDescent="0.2">
      <c r="C21" s="9" t="s">
        <v>20</v>
      </c>
      <c r="D21" s="8"/>
      <c r="E21" s="6"/>
      <c r="F21" s="6"/>
      <c r="G21" s="75" t="s">
        <v>21</v>
      </c>
      <c r="H21" s="75"/>
      <c r="I21" s="75"/>
      <c r="J21" s="6"/>
    </row>
    <row r="22" spans="3:10" ht="12.75" x14ac:dyDescent="0.2">
      <c r="C22" s="9" t="s">
        <v>22</v>
      </c>
      <c r="D22" s="8"/>
      <c r="E22" s="6"/>
      <c r="F22" s="6"/>
      <c r="G22" s="75" t="s">
        <v>23</v>
      </c>
      <c r="H22" s="75"/>
      <c r="I22" s="75"/>
      <c r="J22" s="6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3" t="s">
        <v>1</v>
      </c>
      <c r="F1" s="11"/>
      <c r="G1" s="11"/>
    </row>
    <row r="2" spans="1:12" ht="18" x14ac:dyDescent="0.25">
      <c r="A2" s="15" t="str">
        <f ca="1">Model_Name</f>
        <v>Chapter 2.4 - SP Data Table Examples_Rebuilt.xlsx</v>
      </c>
    </row>
    <row r="3" spans="1:12" x14ac:dyDescent="0.2">
      <c r="A3" s="10" t="s">
        <v>1</v>
      </c>
      <c r="B3" s="10"/>
      <c r="C3" s="10"/>
      <c r="D3" s="10"/>
      <c r="E3" s="10"/>
    </row>
    <row r="4" spans="1:12" x14ac:dyDescent="0.2">
      <c r="E4" s="46"/>
      <c r="F4" s="46"/>
      <c r="G4" s="46"/>
      <c r="H4" s="46"/>
    </row>
    <row r="7" spans="1:12" ht="16.5" thickBot="1" x14ac:dyDescent="0.3">
      <c r="B7" s="38">
        <v>1</v>
      </c>
      <c r="C7" s="38" t="s">
        <v>24</v>
      </c>
      <c r="D7" s="38"/>
      <c r="E7" s="38"/>
      <c r="F7" s="38"/>
      <c r="G7" s="38"/>
      <c r="H7" s="38"/>
      <c r="I7" s="38"/>
      <c r="J7" s="38"/>
      <c r="K7" s="38"/>
      <c r="L7" s="38"/>
    </row>
    <row r="8" spans="1:12" ht="12.75" thickTop="1" x14ac:dyDescent="0.2"/>
    <row r="9" spans="1:12" x14ac:dyDescent="0.2">
      <c r="F9" s="48" t="s">
        <v>25</v>
      </c>
    </row>
    <row r="10" spans="1:12" x14ac:dyDescent="0.2">
      <c r="F10" s="48" t="s">
        <v>26</v>
      </c>
    </row>
    <row r="11" spans="1:12" x14ac:dyDescent="0.2">
      <c r="F11" s="48" t="s">
        <v>0</v>
      </c>
    </row>
    <row r="12" spans="1:12" x14ac:dyDescent="0.2">
      <c r="F12" s="48" t="s">
        <v>86</v>
      </c>
    </row>
    <row r="13" spans="1:12" x14ac:dyDescent="0.2">
      <c r="F13" s="48" t="s">
        <v>87</v>
      </c>
    </row>
    <row r="14" spans="1:12" x14ac:dyDescent="0.2">
      <c r="F14" s="48" t="s">
        <v>88</v>
      </c>
    </row>
    <row r="15" spans="1:12" x14ac:dyDescent="0.2">
      <c r="F15" s="44"/>
    </row>
    <row r="16" spans="1:12" x14ac:dyDescent="0.2">
      <c r="F16" s="44"/>
    </row>
  </sheetData>
  <hyperlinks>
    <hyperlink ref="A3:E3" location="HL_Navigator" tooltip="Go to Navigator (Table of Contents)" display="Navigator" xr:uid="{00000000-0004-0000-0100-000000000000}"/>
    <hyperlink ref="F9" location="HL_1" display="Cover" xr:uid="{D1BFD4B5-A66C-4367-A169-F85839682C3A}"/>
    <hyperlink ref="F10" location="HL_3" display="Style Guide" xr:uid="{CE30973C-E6D9-4870-A42D-8261A4C897A8}"/>
    <hyperlink ref="F11" location="HL_4" display="Model Parameters" xr:uid="{214FFB8C-E530-4D7B-915C-1745621833A2}"/>
    <hyperlink ref="F12" location="HL_5" display="No_Data_Table_Example" xr:uid="{8071BA7B-AE67-4FDB-8679-C6CC49610E03}"/>
    <hyperlink ref="F13" location="HL_6" display="1D_Data_Table_Example" xr:uid="{4483EF99-8C86-44DD-BC76-16BF7DA65294}"/>
    <hyperlink ref="F14" location="HL_7" display="2D_Data_Table_Example" xr:uid="{FCE7A6FE-B292-46A0-A1CA-D6D7FAAC4A75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Style Guide</v>
      </c>
      <c r="K1" s="10"/>
    </row>
    <row r="2" spans="1:13" ht="18" x14ac:dyDescent="0.25">
      <c r="A2" s="15" t="str">
        <f ca="1">Model_Name</f>
        <v>Chapter 2.4 - SP Data Table Examples_Rebuilt.xlsx</v>
      </c>
    </row>
    <row r="3" spans="1:13" x14ac:dyDescent="0.2">
      <c r="A3" s="75" t="s">
        <v>1</v>
      </c>
      <c r="B3" s="75"/>
      <c r="C3" s="75"/>
      <c r="D3" s="75"/>
      <c r="E3" s="75"/>
    </row>
    <row r="4" spans="1:13" x14ac:dyDescent="0.2">
      <c r="E4" s="46"/>
      <c r="F4" s="46"/>
      <c r="G4" s="46"/>
      <c r="H4" s="46"/>
      <c r="I4" s="46"/>
      <c r="J4" s="46"/>
      <c r="K4" s="46"/>
    </row>
    <row r="5" spans="1:13" x14ac:dyDescent="0.2">
      <c r="A5" s="10"/>
    </row>
    <row r="6" spans="1:13" ht="16.5" thickBot="1" x14ac:dyDescent="0.3">
      <c r="B6" s="38">
        <f>MAX($B$5:$B5)+1</f>
        <v>1</v>
      </c>
      <c r="C6" s="1" t="s">
        <v>27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2.75" outlineLevel="1" thickTop="1" x14ac:dyDescent="0.2"/>
    <row r="8" spans="1:13" outlineLevel="1" x14ac:dyDescent="0.2">
      <c r="C8" s="77" t="s">
        <v>28</v>
      </c>
      <c r="D8" s="77"/>
      <c r="E8" s="77"/>
      <c r="F8" s="77"/>
      <c r="G8" s="77"/>
      <c r="H8" s="12"/>
      <c r="I8" s="12" t="s">
        <v>29</v>
      </c>
      <c r="J8" s="12"/>
      <c r="K8" s="12" t="s">
        <v>30</v>
      </c>
    </row>
    <row r="9" spans="1:13" outlineLevel="1" x14ac:dyDescent="0.2">
      <c r="C9" s="76"/>
      <c r="D9" s="76"/>
      <c r="E9" s="76"/>
      <c r="F9" s="76"/>
      <c r="G9" s="76"/>
      <c r="K9" s="16"/>
    </row>
    <row r="10" spans="1:13" ht="20.25" outlineLevel="1" x14ac:dyDescent="0.3">
      <c r="C10" s="76" t="s">
        <v>31</v>
      </c>
      <c r="D10" s="76"/>
      <c r="E10" s="76"/>
      <c r="F10" s="76"/>
      <c r="G10" s="76"/>
      <c r="I10" s="13" t="str">
        <f>C10</f>
        <v>Sheet Title</v>
      </c>
      <c r="K10" s="14" t="s">
        <v>31</v>
      </c>
    </row>
    <row r="11" spans="1:13" ht="18" outlineLevel="1" x14ac:dyDescent="0.25">
      <c r="C11" s="76" t="s">
        <v>4</v>
      </c>
      <c r="D11" s="76"/>
      <c r="E11" s="76"/>
      <c r="F11" s="76"/>
      <c r="G11" s="76"/>
      <c r="I11" s="15" t="str">
        <f>C11</f>
        <v>Model Name</v>
      </c>
      <c r="K11" s="14" t="s">
        <v>4</v>
      </c>
    </row>
    <row r="12" spans="1:13" outlineLevel="1" x14ac:dyDescent="0.2">
      <c r="C12" s="76"/>
      <c r="D12" s="76"/>
      <c r="E12" s="76"/>
      <c r="F12" s="76"/>
      <c r="G12" s="76"/>
      <c r="K12" s="16"/>
    </row>
    <row r="13" spans="1:13" ht="16.5" outlineLevel="1" thickBot="1" x14ac:dyDescent="0.3">
      <c r="C13" s="76" t="s">
        <v>32</v>
      </c>
      <c r="D13" s="76"/>
      <c r="E13" s="76"/>
      <c r="F13" s="76"/>
      <c r="G13" s="76"/>
      <c r="I13" s="37" t="str">
        <f>C13</f>
        <v>Header 1</v>
      </c>
      <c r="K13" s="14" t="s">
        <v>32</v>
      </c>
    </row>
    <row r="14" spans="1:13" ht="17.25" outlineLevel="1" thickTop="1" x14ac:dyDescent="0.25">
      <c r="C14" s="76" t="s">
        <v>33</v>
      </c>
      <c r="D14" s="76"/>
      <c r="E14" s="76"/>
      <c r="F14" s="76"/>
      <c r="G14" s="76"/>
      <c r="I14" s="2" t="str">
        <f>C14</f>
        <v>Header 2</v>
      </c>
      <c r="K14" s="14" t="s">
        <v>33</v>
      </c>
    </row>
    <row r="15" spans="1:13" ht="15" outlineLevel="1" x14ac:dyDescent="0.25">
      <c r="C15" s="76" t="s">
        <v>34</v>
      </c>
      <c r="D15" s="76"/>
      <c r="E15" s="76"/>
      <c r="F15" s="76"/>
      <c r="G15" s="76"/>
      <c r="I15" s="3" t="str">
        <f>C15</f>
        <v>Header 3</v>
      </c>
      <c r="K15" s="14" t="s">
        <v>34</v>
      </c>
    </row>
    <row r="16" spans="1:13" ht="15" outlineLevel="1" x14ac:dyDescent="0.25">
      <c r="C16" s="76" t="s">
        <v>35</v>
      </c>
      <c r="D16" s="76"/>
      <c r="E16" s="76"/>
      <c r="F16" s="76"/>
      <c r="G16" s="76"/>
      <c r="I16" s="17" t="str">
        <f>C16</f>
        <v>Header 4</v>
      </c>
      <c r="K16" s="14" t="s">
        <v>35</v>
      </c>
    </row>
    <row r="17" spans="2:14" outlineLevel="1" x14ac:dyDescent="0.2">
      <c r="C17" s="76"/>
      <c r="D17" s="76"/>
      <c r="E17" s="76"/>
      <c r="F17" s="76"/>
      <c r="G17" s="76"/>
      <c r="K17" s="16"/>
    </row>
    <row r="18" spans="2:14" ht="15" outlineLevel="1" x14ac:dyDescent="0.25">
      <c r="C18" s="76" t="s">
        <v>36</v>
      </c>
      <c r="D18" s="76"/>
      <c r="E18" s="76"/>
      <c r="F18" s="76"/>
      <c r="G18" s="76"/>
      <c r="I18" s="18" t="str">
        <f>C18</f>
        <v>Notes</v>
      </c>
      <c r="K18" s="14" t="s">
        <v>36</v>
      </c>
    </row>
    <row r="19" spans="2:14" outlineLevel="1" x14ac:dyDescent="0.2">
      <c r="C19" s="76"/>
      <c r="D19" s="76"/>
      <c r="E19" s="76"/>
      <c r="F19" s="76"/>
      <c r="G19" s="76"/>
      <c r="K19" s="16"/>
      <c r="N19" s="18"/>
    </row>
    <row r="20" spans="2:14" ht="15" outlineLevel="1" x14ac:dyDescent="0.25">
      <c r="C20" s="76" t="s">
        <v>37</v>
      </c>
      <c r="D20" s="76"/>
      <c r="E20" s="76"/>
      <c r="F20" s="76"/>
      <c r="G20" s="76"/>
      <c r="I20" s="12" t="str">
        <f>C20</f>
        <v>Table Heading</v>
      </c>
      <c r="K20" s="14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38">
        <f>MAX($B$5:$B22)+1</f>
        <v>2</v>
      </c>
      <c r="C23" s="1" t="s">
        <v>38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4" ht="12.75" outlineLevel="1" thickTop="1" x14ac:dyDescent="0.2"/>
    <row r="25" spans="2:14" outlineLevel="1" x14ac:dyDescent="0.2">
      <c r="C25" s="77" t="s">
        <v>28</v>
      </c>
      <c r="D25" s="77"/>
      <c r="E25" s="77"/>
      <c r="F25" s="77"/>
      <c r="G25" s="77"/>
      <c r="H25" s="12"/>
      <c r="I25" s="12" t="s">
        <v>29</v>
      </c>
      <c r="J25" s="12"/>
      <c r="K25" s="12" t="s">
        <v>30</v>
      </c>
    </row>
    <row r="26" spans="2:14" ht="15" outlineLevel="1" x14ac:dyDescent="0.25">
      <c r="C26" s="76"/>
      <c r="D26" s="76"/>
      <c r="E26" s="76"/>
      <c r="F26" s="76"/>
      <c r="G26" s="76"/>
      <c r="K26" s="14"/>
    </row>
    <row r="27" spans="2:14" ht="15" outlineLevel="1" x14ac:dyDescent="0.25">
      <c r="C27" s="76" t="s">
        <v>39</v>
      </c>
      <c r="D27" s="76"/>
      <c r="E27" s="76"/>
      <c r="F27" s="76"/>
      <c r="G27" s="76"/>
      <c r="I27" s="19" t="s">
        <v>39</v>
      </c>
      <c r="K27" s="20" t="str">
        <f>C27</f>
        <v>Assumption</v>
      </c>
    </row>
    <row r="28" spans="2:14" ht="15" outlineLevel="1" x14ac:dyDescent="0.25">
      <c r="C28" s="76"/>
      <c r="D28" s="76"/>
      <c r="E28" s="76"/>
      <c r="F28" s="76"/>
      <c r="G28" s="76"/>
      <c r="K28" s="20"/>
    </row>
    <row r="29" spans="2:14" ht="15" outlineLevel="1" x14ac:dyDescent="0.25">
      <c r="C29" s="76" t="s">
        <v>40</v>
      </c>
      <c r="D29" s="76"/>
      <c r="E29" s="76"/>
      <c r="F29" s="76"/>
      <c r="G29" s="76"/>
      <c r="I29" s="21" t="str">
        <f>C29</f>
        <v>Constraint</v>
      </c>
      <c r="K29" s="20" t="str">
        <f>C29</f>
        <v>Constraint</v>
      </c>
    </row>
    <row r="30" spans="2:14" ht="15" outlineLevel="1" x14ac:dyDescent="0.25">
      <c r="C30" s="76"/>
      <c r="D30" s="76"/>
      <c r="E30" s="76"/>
      <c r="F30" s="76"/>
      <c r="G30" s="76"/>
      <c r="K30" s="20"/>
    </row>
    <row r="31" spans="2:14" ht="15" outlineLevel="1" x14ac:dyDescent="0.25">
      <c r="C31" s="76" t="s">
        <v>41</v>
      </c>
      <c r="D31" s="76"/>
      <c r="E31" s="76"/>
      <c r="F31" s="76"/>
      <c r="G31" s="76"/>
      <c r="I31" s="22"/>
      <c r="K31" s="20" t="str">
        <f>C31</f>
        <v>Empty</v>
      </c>
    </row>
    <row r="32" spans="2:14" ht="15" outlineLevel="1" x14ac:dyDescent="0.25">
      <c r="C32" s="76"/>
      <c r="D32" s="76"/>
      <c r="E32" s="76"/>
      <c r="F32" s="76"/>
      <c r="G32" s="76"/>
      <c r="K32" s="20"/>
    </row>
    <row r="33" spans="3:11" ht="15" outlineLevel="1" x14ac:dyDescent="0.25">
      <c r="C33" t="s">
        <v>42</v>
      </c>
      <c r="I33" s="23">
        <v>0</v>
      </c>
      <c r="K33" s="20" t="str">
        <f>C33</f>
        <v>Error Check</v>
      </c>
    </row>
    <row r="34" spans="3:11" ht="15" outlineLevel="1" x14ac:dyDescent="0.25">
      <c r="K34" s="20"/>
    </row>
    <row r="35" spans="3:11" ht="15" outlineLevel="1" x14ac:dyDescent="0.25">
      <c r="C35" s="76" t="s">
        <v>43</v>
      </c>
      <c r="D35" s="76"/>
      <c r="E35" s="76"/>
      <c r="F35" s="76"/>
      <c r="G35" s="76"/>
      <c r="I35" s="10" t="s">
        <v>43</v>
      </c>
      <c r="K35" s="20" t="str">
        <f>C35</f>
        <v>Hyperlink</v>
      </c>
    </row>
    <row r="36" spans="3:11" ht="15" outlineLevel="1" x14ac:dyDescent="0.25">
      <c r="C36" s="76"/>
      <c r="D36" s="76"/>
      <c r="E36" s="76"/>
      <c r="F36" s="76"/>
      <c r="G36" s="76"/>
      <c r="K36" s="20"/>
    </row>
    <row r="37" spans="3:11" ht="15" outlineLevel="1" x14ac:dyDescent="0.25">
      <c r="C37" s="76" t="s">
        <v>44</v>
      </c>
      <c r="D37" s="76"/>
      <c r="E37" s="76"/>
      <c r="F37" s="76"/>
      <c r="G37" s="76"/>
      <c r="I37" s="24" t="e">
        <f>#REF!</f>
        <v>#REF!</v>
      </c>
      <c r="K37" s="20" t="str">
        <f>C37</f>
        <v>Internal Reference</v>
      </c>
    </row>
    <row r="38" spans="3:11" ht="15" outlineLevel="1" x14ac:dyDescent="0.25">
      <c r="C38" s="76"/>
      <c r="D38" s="76"/>
      <c r="E38" s="76"/>
      <c r="F38" s="76"/>
      <c r="G38" s="76"/>
      <c r="K38" s="20"/>
    </row>
    <row r="39" spans="3:11" ht="15" outlineLevel="1" x14ac:dyDescent="0.25">
      <c r="C39" s="76" t="s">
        <v>45</v>
      </c>
      <c r="D39" s="76"/>
      <c r="E39" s="76"/>
      <c r="F39" s="76"/>
      <c r="G39" s="76"/>
      <c r="I39" s="25">
        <v>77</v>
      </c>
      <c r="K39" s="20" t="s">
        <v>46</v>
      </c>
    </row>
    <row r="40" spans="3:11" ht="15" outlineLevel="1" x14ac:dyDescent="0.25">
      <c r="C40" s="76"/>
      <c r="D40" s="76"/>
      <c r="E40" s="76"/>
      <c r="F40" s="76"/>
      <c r="G40" s="76"/>
      <c r="K40" s="20"/>
    </row>
    <row r="41" spans="3:11" ht="15" outlineLevel="1" x14ac:dyDescent="0.25">
      <c r="C41" s="76" t="s">
        <v>47</v>
      </c>
      <c r="D41" s="76"/>
      <c r="E41" s="76"/>
      <c r="F41" s="76"/>
      <c r="G41" s="76"/>
      <c r="I41" s="26">
        <f>I39</f>
        <v>77</v>
      </c>
      <c r="K41" s="20" t="str">
        <f>C41</f>
        <v>Line Total</v>
      </c>
    </row>
    <row r="42" spans="3:11" ht="15" outlineLevel="1" x14ac:dyDescent="0.25">
      <c r="C42" s="76"/>
      <c r="D42" s="76"/>
      <c r="E42" s="76"/>
      <c r="F42" s="76"/>
      <c r="G42" s="76"/>
      <c r="K42" s="20"/>
    </row>
    <row r="43" spans="3:11" ht="15" outlineLevel="1" x14ac:dyDescent="0.25">
      <c r="C43" s="76" t="s">
        <v>48</v>
      </c>
      <c r="D43" s="76"/>
      <c r="E43" s="76"/>
      <c r="F43" s="76"/>
      <c r="G43" s="76"/>
      <c r="I43" s="27">
        <v>365</v>
      </c>
      <c r="K43" s="20" t="str">
        <f>C43</f>
        <v>Parameter</v>
      </c>
    </row>
    <row r="44" spans="3:11" ht="15" outlineLevel="1" x14ac:dyDescent="0.25">
      <c r="C44" s="76"/>
      <c r="D44" s="76"/>
      <c r="E44" s="76"/>
      <c r="F44" s="76"/>
      <c r="G44" s="76"/>
      <c r="K44" s="20"/>
    </row>
    <row r="45" spans="3:11" ht="15" outlineLevel="1" x14ac:dyDescent="0.25">
      <c r="C45" s="76" t="s">
        <v>49</v>
      </c>
      <c r="D45" s="76"/>
      <c r="E45" s="76"/>
      <c r="F45" s="76"/>
      <c r="G45" s="76"/>
      <c r="I45" s="28" t="s">
        <v>50</v>
      </c>
      <c r="K45" s="20" t="str">
        <f>C45</f>
        <v>Range Name Description</v>
      </c>
    </row>
    <row r="46" spans="3:11" ht="15" outlineLevel="1" x14ac:dyDescent="0.25">
      <c r="C46" s="76"/>
      <c r="D46" s="76"/>
      <c r="E46" s="76"/>
      <c r="F46" s="76"/>
      <c r="G46" s="76"/>
      <c r="K46" s="20"/>
    </row>
    <row r="47" spans="3:11" ht="15" outlineLevel="1" x14ac:dyDescent="0.25">
      <c r="C47" s="76" t="s">
        <v>51</v>
      </c>
      <c r="D47" s="76"/>
      <c r="E47" s="76"/>
      <c r="F47" s="76"/>
      <c r="G47" s="76"/>
      <c r="I47" s="29">
        <f>ROW(C47)</f>
        <v>47</v>
      </c>
      <c r="K47" s="20" t="s">
        <v>52</v>
      </c>
    </row>
    <row r="48" spans="3:11" ht="15" outlineLevel="1" x14ac:dyDescent="0.25">
      <c r="C48" s="76"/>
      <c r="D48" s="76"/>
      <c r="E48" s="76"/>
      <c r="F48" s="76"/>
      <c r="G48" s="76"/>
      <c r="K48" s="20"/>
    </row>
    <row r="49" spans="2:13" ht="15" outlineLevel="1" x14ac:dyDescent="0.25">
      <c r="C49" s="76" t="s">
        <v>53</v>
      </c>
      <c r="D49" s="76"/>
      <c r="E49" s="76"/>
      <c r="F49" s="76"/>
      <c r="G49" s="76"/>
      <c r="I49" s="30">
        <f>I41</f>
        <v>77</v>
      </c>
      <c r="K49" s="20" t="str">
        <f>C49</f>
        <v>Row Summary</v>
      </c>
    </row>
    <row r="50" spans="2:13" ht="15" outlineLevel="1" x14ac:dyDescent="0.25">
      <c r="C50" s="76"/>
      <c r="D50" s="76"/>
      <c r="E50" s="76"/>
      <c r="F50" s="76"/>
      <c r="G50" s="76"/>
      <c r="K50" s="20"/>
    </row>
    <row r="51" spans="2:13" ht="15" outlineLevel="1" x14ac:dyDescent="0.25">
      <c r="C51" s="76" t="s">
        <v>54</v>
      </c>
      <c r="D51" s="76"/>
      <c r="E51" s="76"/>
      <c r="F51" s="76"/>
      <c r="G51" s="76"/>
      <c r="I51" s="31" t="s">
        <v>65</v>
      </c>
      <c r="K51" s="20" t="str">
        <f>C51</f>
        <v>Units</v>
      </c>
    </row>
    <row r="52" spans="2:13" ht="15" outlineLevel="1" x14ac:dyDescent="0.25">
      <c r="C52" s="76"/>
      <c r="D52" s="76"/>
      <c r="E52" s="76"/>
      <c r="F52" s="76"/>
      <c r="G52" s="76"/>
      <c r="K52" s="20"/>
    </row>
    <row r="53" spans="2:13" ht="15" outlineLevel="1" x14ac:dyDescent="0.25">
      <c r="C53" s="76" t="s">
        <v>55</v>
      </c>
      <c r="D53" s="76"/>
      <c r="E53" s="76"/>
      <c r="F53" s="76"/>
      <c r="G53" s="76"/>
      <c r="I53" s="32"/>
      <c r="K53" s="20" t="str">
        <f>C53</f>
        <v>WIP</v>
      </c>
    </row>
    <row r="54" spans="2:13" ht="15" outlineLevel="1" x14ac:dyDescent="0.25">
      <c r="C54" s="76"/>
      <c r="D54" s="76"/>
      <c r="E54" s="76"/>
      <c r="F54" s="76"/>
      <c r="G54" s="76"/>
      <c r="K54" s="20"/>
    </row>
    <row r="55" spans="2:13" outlineLevel="1" x14ac:dyDescent="0.2">
      <c r="C55" s="76"/>
      <c r="D55" s="76"/>
      <c r="E55" s="76"/>
      <c r="F55" s="76"/>
      <c r="G55" s="76"/>
    </row>
    <row r="56" spans="2:13" ht="16.5" thickBot="1" x14ac:dyDescent="0.3">
      <c r="B56" s="38">
        <f>MAX($B$5:$B55)+1</f>
        <v>3</v>
      </c>
      <c r="C56" s="1" t="s">
        <v>56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2.75" outlineLevel="1" thickTop="1" x14ac:dyDescent="0.2"/>
    <row r="58" spans="2:13" outlineLevel="1" x14ac:dyDescent="0.2">
      <c r="C58" s="77" t="s">
        <v>28</v>
      </c>
      <c r="D58" s="77"/>
      <c r="E58" s="77"/>
      <c r="F58" s="77"/>
      <c r="G58" s="77"/>
      <c r="H58" s="12"/>
      <c r="I58" s="12" t="s">
        <v>29</v>
      </c>
      <c r="J58" s="12"/>
      <c r="K58" s="12" t="s">
        <v>30</v>
      </c>
    </row>
    <row r="59" spans="2:13" outlineLevel="1" x14ac:dyDescent="0.2"/>
    <row r="60" spans="2:13" ht="15" outlineLevel="1" x14ac:dyDescent="0.25">
      <c r="C60" s="76" t="s">
        <v>57</v>
      </c>
      <c r="D60" s="76"/>
      <c r="E60" s="76"/>
      <c r="F60" s="76"/>
      <c r="G60" s="76"/>
      <c r="I60" s="40">
        <v>123456.789</v>
      </c>
      <c r="K60" s="20" t="str">
        <f t="shared" ref="K60:K66" si="0">C60</f>
        <v>Comma</v>
      </c>
    </row>
    <row r="61" spans="2:13" ht="15" outlineLevel="1" x14ac:dyDescent="0.25">
      <c r="C61" s="76"/>
      <c r="D61" s="76"/>
      <c r="E61" s="76"/>
      <c r="F61" s="76"/>
      <c r="G61" s="76"/>
      <c r="K61" s="20"/>
    </row>
    <row r="62" spans="2:13" ht="15" outlineLevel="1" x14ac:dyDescent="0.25">
      <c r="C62" s="76" t="s">
        <v>58</v>
      </c>
      <c r="D62" s="76"/>
      <c r="E62" s="76"/>
      <c r="F62" s="76"/>
      <c r="G62" s="76"/>
      <c r="I62" s="39">
        <v>-123456.789</v>
      </c>
      <c r="K62" s="20" t="str">
        <f t="shared" si="0"/>
        <v>Comma [0]</v>
      </c>
    </row>
    <row r="63" spans="2:13" ht="15" outlineLevel="1" x14ac:dyDescent="0.25">
      <c r="C63" s="76"/>
      <c r="D63" s="76"/>
      <c r="E63" s="76"/>
      <c r="F63" s="76"/>
      <c r="G63" s="76"/>
      <c r="K63" s="20"/>
    </row>
    <row r="64" spans="2:13" ht="15" outlineLevel="1" x14ac:dyDescent="0.25">
      <c r="C64" s="76" t="s">
        <v>59</v>
      </c>
      <c r="D64" s="76"/>
      <c r="E64" s="76"/>
      <c r="F64" s="76"/>
      <c r="G64" s="76"/>
      <c r="I64" s="41">
        <v>123456.789</v>
      </c>
      <c r="K64" s="20" t="str">
        <f t="shared" si="0"/>
        <v>Currency</v>
      </c>
    </row>
    <row r="65" spans="3:11" ht="15" outlineLevel="1" x14ac:dyDescent="0.25">
      <c r="C65" s="76"/>
      <c r="D65" s="76"/>
      <c r="E65" s="76"/>
      <c r="F65" s="76"/>
      <c r="G65" s="76"/>
      <c r="K65" s="20"/>
    </row>
    <row r="66" spans="3:11" ht="15" outlineLevel="1" x14ac:dyDescent="0.25">
      <c r="C66" s="76" t="s">
        <v>60</v>
      </c>
      <c r="D66" s="76"/>
      <c r="E66" s="76"/>
      <c r="F66" s="76"/>
      <c r="G66" s="76"/>
      <c r="I66" s="42">
        <v>123456.789</v>
      </c>
      <c r="K66" s="20" t="str">
        <f t="shared" si="0"/>
        <v>Currency [0]</v>
      </c>
    </row>
    <row r="67" spans="3:11" ht="15" outlineLevel="1" x14ac:dyDescent="0.25">
      <c r="C67" s="76"/>
      <c r="D67" s="76"/>
      <c r="E67" s="76"/>
      <c r="F67" s="76"/>
      <c r="G67" s="76"/>
      <c r="K67" s="20"/>
    </row>
    <row r="68" spans="3:11" ht="15" outlineLevel="1" x14ac:dyDescent="0.25">
      <c r="C68" s="76" t="s">
        <v>61</v>
      </c>
      <c r="D68" s="76"/>
      <c r="E68" s="76"/>
      <c r="F68" s="76"/>
      <c r="G68" s="76"/>
      <c r="I68" s="43">
        <f ca="1">TODAY()</f>
        <v>43979</v>
      </c>
      <c r="K68" s="20" t="str">
        <f>C68</f>
        <v>Date</v>
      </c>
    </row>
    <row r="69" spans="3:11" ht="15" outlineLevel="1" x14ac:dyDescent="0.25">
      <c r="C69" s="76"/>
      <c r="D69" s="76"/>
      <c r="E69" s="76"/>
      <c r="F69" s="76"/>
      <c r="G69" s="76"/>
      <c r="K69" s="20"/>
    </row>
    <row r="70" spans="3:11" ht="15" outlineLevel="1" x14ac:dyDescent="0.25">
      <c r="C70" s="76" t="s">
        <v>62</v>
      </c>
      <c r="D70" s="76"/>
      <c r="E70" s="76"/>
      <c r="F70" s="76"/>
      <c r="G70" s="76"/>
      <c r="I70" s="35">
        <f ca="1">TODAY()</f>
        <v>43979</v>
      </c>
      <c r="K70" s="20" t="str">
        <f>C70</f>
        <v>Date Heading</v>
      </c>
    </row>
    <row r="71" spans="3:11" ht="15" outlineLevel="1" x14ac:dyDescent="0.25">
      <c r="C71" s="76"/>
      <c r="D71" s="76"/>
      <c r="E71" s="76"/>
      <c r="F71" s="76"/>
      <c r="G71" s="76"/>
      <c r="K71" s="20"/>
    </row>
    <row r="72" spans="3:11" ht="15" outlineLevel="1" x14ac:dyDescent="0.25">
      <c r="C72" s="76" t="s">
        <v>63</v>
      </c>
      <c r="D72" s="76"/>
      <c r="E72" s="76"/>
      <c r="F72" s="76"/>
      <c r="G72" s="76"/>
      <c r="I72" s="33">
        <v>-123456.789</v>
      </c>
      <c r="K72" s="20" t="str">
        <f>C72</f>
        <v>Numbers 0</v>
      </c>
    </row>
    <row r="73" spans="3:11" ht="15" outlineLevel="1" x14ac:dyDescent="0.25">
      <c r="C73" s="76"/>
      <c r="D73" s="76"/>
      <c r="E73" s="76"/>
      <c r="F73" s="76"/>
      <c r="G73" s="76"/>
      <c r="K73" s="20"/>
    </row>
    <row r="74" spans="3:11" ht="15" outlineLevel="1" x14ac:dyDescent="0.25">
      <c r="C74" s="76" t="s">
        <v>64</v>
      </c>
      <c r="D74" s="76"/>
      <c r="E74" s="76"/>
      <c r="F74" s="76"/>
      <c r="G74" s="76"/>
      <c r="I74" s="34">
        <v>0.5</v>
      </c>
      <c r="K74" s="20" t="str">
        <f>C74</f>
        <v>Percent</v>
      </c>
    </row>
    <row r="75" spans="3:11" outlineLevel="1" x14ac:dyDescent="0.2">
      <c r="C75" s="76"/>
      <c r="D75" s="76"/>
      <c r="E75" s="76"/>
      <c r="F75" s="76"/>
      <c r="G75" s="76"/>
    </row>
    <row r="76" spans="3:11" outlineLevel="1" x14ac:dyDescent="0.2">
      <c r="C76" s="76"/>
      <c r="D76" s="76"/>
      <c r="E76" s="76"/>
      <c r="F76" s="76"/>
      <c r="G76" s="76"/>
    </row>
    <row r="77" spans="3:11" x14ac:dyDescent="0.2">
      <c r="C77" s="76"/>
      <c r="D77" s="76"/>
      <c r="E77" s="76"/>
      <c r="F77" s="76"/>
      <c r="G77" s="76"/>
    </row>
    <row r="78" spans="3:11" x14ac:dyDescent="0.2">
      <c r="C78" s="76"/>
      <c r="D78" s="76"/>
      <c r="E78" s="76"/>
      <c r="F78" s="76"/>
      <c r="G78" s="76"/>
    </row>
    <row r="79" spans="3:11" x14ac:dyDescent="0.2">
      <c r="C79" s="76"/>
      <c r="D79" s="76"/>
      <c r="E79" s="76"/>
      <c r="F79" s="76"/>
      <c r="G79" s="76"/>
    </row>
    <row r="80" spans="3:11" x14ac:dyDescent="0.2">
      <c r="C80" s="76"/>
      <c r="D80" s="76"/>
      <c r="E80" s="76"/>
      <c r="F80" s="76"/>
      <c r="G80" s="76"/>
    </row>
    <row r="81" spans="3:7" x14ac:dyDescent="0.2">
      <c r="C81" s="76"/>
      <c r="D81" s="76"/>
      <c r="E81" s="76"/>
      <c r="F81" s="76"/>
      <c r="G81" s="76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Model Parameters</v>
      </c>
      <c r="J1" s="45"/>
      <c r="K1" s="45"/>
    </row>
    <row r="2" spans="1:18" ht="18" x14ac:dyDescent="0.25">
      <c r="A2" s="15" t="str">
        <f ca="1">Model_Name</f>
        <v>Chapter 2.4 - SP Data Table Examples_Rebuilt.xlsx</v>
      </c>
    </row>
    <row r="3" spans="1:18" x14ac:dyDescent="0.2">
      <c r="A3" s="75" t="s">
        <v>1</v>
      </c>
      <c r="B3" s="75"/>
      <c r="C3" s="75"/>
      <c r="D3" s="75"/>
      <c r="E3" s="75"/>
    </row>
    <row r="4" spans="1:18" x14ac:dyDescent="0.2">
      <c r="E4" s="46"/>
      <c r="F4" s="46"/>
      <c r="G4" s="46"/>
      <c r="H4" s="46"/>
      <c r="I4" s="46"/>
      <c r="J4" s="46"/>
    </row>
    <row r="6" spans="1:18" ht="16.5" thickBot="1" x14ac:dyDescent="0.3">
      <c r="B6" s="38">
        <f>MAX($B$5:$B5)+1</f>
        <v>1</v>
      </c>
      <c r="C6" s="1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outlineLevel="1" thickTop="1" x14ac:dyDescent="0.2"/>
    <row r="8" spans="1:18" ht="16.5" outlineLevel="1" x14ac:dyDescent="0.25">
      <c r="C8" s="2" t="s">
        <v>3</v>
      </c>
    </row>
    <row r="9" spans="1:18" ht="16.5" outlineLevel="1" x14ac:dyDescent="0.25">
      <c r="C9" s="2"/>
    </row>
    <row r="10" spans="1:18" ht="16.5" outlineLevel="1" x14ac:dyDescent="0.25">
      <c r="C10" s="2"/>
      <c r="E10" s="3" t="s">
        <v>2</v>
      </c>
    </row>
    <row r="11" spans="1:18" outlineLevel="1" x14ac:dyDescent="0.2">
      <c r="E11" t="s">
        <v>4</v>
      </c>
      <c r="G11" s="78" t="str">
        <f ca="1">IF(ISERROR(OR(FIND("[",CELL("filename",A1)),FIND("]",CELL("filename",A1)))),"",MID(CELL("filename",A1),FIND("[",CELL("filename",A1))+1,FIND("]",CELL("filename",A1))-FIND("[",CELL("filename",A1))-1))</f>
        <v>Chapter 2.4 - SP Data Table Examples_Rebuilt.xlsx</v>
      </c>
      <c r="H11" s="78"/>
      <c r="I11" s="78"/>
      <c r="J11" s="78"/>
      <c r="K11" s="78"/>
      <c r="L11" s="78"/>
      <c r="M11" s="78"/>
      <c r="N11" s="78"/>
    </row>
    <row r="12" spans="1:18" outlineLevel="1" x14ac:dyDescent="0.2">
      <c r="E12" t="s">
        <v>5</v>
      </c>
      <c r="G12" s="79" t="s">
        <v>66</v>
      </c>
      <c r="H12" s="79"/>
      <c r="I12" s="79"/>
      <c r="J12" s="79"/>
      <c r="K12" s="79"/>
      <c r="L12" s="79"/>
      <c r="M12" s="79"/>
      <c r="N12" s="79"/>
    </row>
    <row r="13" spans="1:18" outlineLevel="1" x14ac:dyDescent="0.2"/>
    <row r="14" spans="1:18" outlineLevel="1" x14ac:dyDescent="0.2"/>
    <row r="15" spans="1:18" ht="16.5" thickBot="1" x14ac:dyDescent="0.3">
      <c r="B15" s="38">
        <f>MAX($B$5:$B14)+1</f>
        <v>2</v>
      </c>
      <c r="C15" s="1" t="s">
        <v>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outlineLevel="1" thickTop="1" x14ac:dyDescent="0.2"/>
    <row r="17" spans="3:7" ht="16.5" outlineLevel="1" x14ac:dyDescent="0.25">
      <c r="C17" s="2" t="s">
        <v>7</v>
      </c>
    </row>
    <row r="18" spans="3:7" outlineLevel="1" x14ac:dyDescent="0.2"/>
    <row r="19" spans="3:7" outlineLevel="1" x14ac:dyDescent="0.2">
      <c r="E19" t="s">
        <v>8</v>
      </c>
      <c r="G19" s="4">
        <v>365</v>
      </c>
    </row>
    <row r="20" spans="3:7" outlineLevel="1" x14ac:dyDescent="0.2">
      <c r="E20" t="s">
        <v>9</v>
      </c>
      <c r="G20" s="4">
        <v>1</v>
      </c>
    </row>
    <row r="21" spans="3:7" outlineLevel="1" x14ac:dyDescent="0.2">
      <c r="E21" t="s">
        <v>10</v>
      </c>
      <c r="G21" s="4">
        <v>3</v>
      </c>
    </row>
    <row r="22" spans="3:7" outlineLevel="1" x14ac:dyDescent="0.2">
      <c r="E22" t="s">
        <v>11</v>
      </c>
      <c r="G22" s="4">
        <v>6</v>
      </c>
    </row>
    <row r="23" spans="3:7" outlineLevel="1" x14ac:dyDescent="0.2">
      <c r="E23" t="s">
        <v>12</v>
      </c>
      <c r="G23" s="4">
        <v>12</v>
      </c>
    </row>
    <row r="24" spans="3:7" outlineLevel="1" x14ac:dyDescent="0.2">
      <c r="E24" t="s">
        <v>13</v>
      </c>
      <c r="G24" s="4">
        <v>4</v>
      </c>
    </row>
    <row r="25" spans="3:7" outlineLevel="1" x14ac:dyDescent="0.2"/>
    <row r="26" spans="3:7" outlineLevel="1" x14ac:dyDescent="0.2">
      <c r="E26" t="s">
        <v>14</v>
      </c>
      <c r="G26" s="4">
        <v>5</v>
      </c>
    </row>
    <row r="27" spans="3:7" outlineLevel="1" x14ac:dyDescent="0.2"/>
    <row r="28" spans="3:7" outlineLevel="1" x14ac:dyDescent="0.2">
      <c r="E28" t="s">
        <v>15</v>
      </c>
      <c r="G28" s="5">
        <v>9.9999999999999997E+98</v>
      </c>
    </row>
    <row r="29" spans="3:7" outlineLevel="1" x14ac:dyDescent="0.2">
      <c r="E29" t="s">
        <v>16</v>
      </c>
      <c r="G29" s="5">
        <v>1E-8</v>
      </c>
    </row>
    <row r="30" spans="3:7" outlineLevel="1" x14ac:dyDescent="0.2"/>
    <row r="31" spans="3:7" outlineLevel="1" x14ac:dyDescent="0.2">
      <c r="E31" t="s">
        <v>17</v>
      </c>
      <c r="G31" s="4">
        <v>1000</v>
      </c>
    </row>
    <row r="32" spans="3:7" outlineLevel="1" x14ac:dyDescent="0.2"/>
    <row r="33" outlineLevel="1" x14ac:dyDescent="0.2"/>
  </sheetData>
  <sheetProtection formatColumns="0" formatRows="0"/>
  <mergeCells count="3">
    <mergeCell ref="A3:E3"/>
    <mergeCell ref="G11:N11"/>
    <mergeCell ref="G12:N12"/>
  </mergeCells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D08C-CFAB-4C85-973B-3E76483AA994}">
  <sheetPr codeName="Sheet4"/>
  <dimension ref="A1:G2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1.28515625" customWidth="1"/>
    <col min="7" max="7" width="11.7109375" customWidth="1"/>
  </cols>
  <sheetData>
    <row r="1" spans="1:7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No_Data_Table_Example</v>
      </c>
      <c r="B1" s="46"/>
      <c r="C1" s="46"/>
      <c r="D1" s="46"/>
      <c r="E1" s="46"/>
    </row>
    <row r="2" spans="1:7" ht="18" x14ac:dyDescent="0.25">
      <c r="A2" s="15" t="str">
        <f ca="1">Model_Name</f>
        <v>Chapter 2.4 - SP Data Table Examples_Rebuilt.xlsx</v>
      </c>
      <c r="B2" s="46"/>
      <c r="C2" s="46"/>
      <c r="D2" s="46"/>
      <c r="E2" s="46"/>
    </row>
    <row r="3" spans="1:7" x14ac:dyDescent="0.2">
      <c r="A3" s="75" t="s">
        <v>1</v>
      </c>
      <c r="B3" s="75"/>
      <c r="C3" s="75"/>
      <c r="D3" s="75"/>
      <c r="E3" s="75"/>
    </row>
    <row r="7" spans="1:7" ht="16.5" x14ac:dyDescent="0.25">
      <c r="B7" s="2" t="s">
        <v>70</v>
      </c>
      <c r="C7" s="46"/>
      <c r="D7" s="46"/>
      <c r="E7" s="46"/>
      <c r="F7" s="46"/>
      <c r="G7" s="46"/>
    </row>
    <row r="8" spans="1:7" x14ac:dyDescent="0.2">
      <c r="B8" s="46"/>
      <c r="C8" s="46"/>
      <c r="D8" s="46"/>
      <c r="E8" s="46"/>
      <c r="F8" s="46"/>
      <c r="G8" s="46"/>
    </row>
    <row r="9" spans="1:7" ht="15" x14ac:dyDescent="0.25">
      <c r="B9" s="46"/>
      <c r="C9" s="3" t="s">
        <v>67</v>
      </c>
      <c r="D9" s="46"/>
      <c r="E9" s="46"/>
      <c r="F9" s="46"/>
      <c r="G9" s="46"/>
    </row>
    <row r="10" spans="1:7" x14ac:dyDescent="0.2">
      <c r="B10" s="46"/>
      <c r="C10" s="46"/>
      <c r="D10" s="46"/>
      <c r="E10" s="46"/>
      <c r="F10" s="46"/>
      <c r="G10" s="46"/>
    </row>
    <row r="11" spans="1:7" x14ac:dyDescent="0.2">
      <c r="B11" s="46"/>
      <c r="C11" s="46"/>
      <c r="D11" s="46"/>
      <c r="E11" s="46"/>
      <c r="F11" s="46" t="str">
        <f>C9</f>
        <v>Revenue</v>
      </c>
      <c r="G11" s="50">
        <v>20000</v>
      </c>
    </row>
    <row r="12" spans="1:7" x14ac:dyDescent="0.2">
      <c r="B12" s="46"/>
      <c r="C12" s="46"/>
      <c r="D12" s="46"/>
      <c r="E12" s="46"/>
      <c r="F12" s="46"/>
      <c r="G12" s="46"/>
    </row>
    <row r="13" spans="1:7" x14ac:dyDescent="0.2">
      <c r="B13" s="46"/>
      <c r="C13" s="46"/>
      <c r="D13" s="46"/>
      <c r="E13" s="46"/>
      <c r="F13" s="46"/>
      <c r="G13" s="46"/>
    </row>
    <row r="14" spans="1:7" ht="15" x14ac:dyDescent="0.25">
      <c r="B14" s="46"/>
      <c r="C14" s="3" t="s">
        <v>68</v>
      </c>
      <c r="D14" s="46"/>
      <c r="E14" s="46"/>
      <c r="F14" s="46"/>
      <c r="G14" s="46"/>
    </row>
    <row r="15" spans="1:7" x14ac:dyDescent="0.2">
      <c r="B15" s="46"/>
      <c r="C15" s="46"/>
      <c r="D15" s="46"/>
      <c r="E15" s="46"/>
      <c r="F15" s="46"/>
      <c r="G15" s="46"/>
    </row>
    <row r="16" spans="1:7" x14ac:dyDescent="0.2">
      <c r="B16" s="46"/>
      <c r="C16" s="46"/>
      <c r="D16" s="46"/>
      <c r="E16" s="46"/>
      <c r="F16" s="47" t="s">
        <v>69</v>
      </c>
      <c r="G16" s="47" t="str">
        <f>C9</f>
        <v>Revenue</v>
      </c>
    </row>
    <row r="17" spans="2:7" x14ac:dyDescent="0.2">
      <c r="B17" s="46"/>
      <c r="C17" s="46"/>
      <c r="D17" s="46"/>
      <c r="E17" s="46"/>
      <c r="F17" s="49">
        <v>0.05</v>
      </c>
      <c r="G17" s="73">
        <f>$G$11*(1+$F17)</f>
        <v>21000</v>
      </c>
    </row>
    <row r="18" spans="2:7" x14ac:dyDescent="0.2">
      <c r="B18" s="46"/>
      <c r="C18" s="46"/>
      <c r="D18" s="46"/>
      <c r="E18" s="46"/>
      <c r="F18" s="49">
        <v>0.1</v>
      </c>
      <c r="G18" s="73">
        <f t="shared" ref="G18:G26" si="0">$G$11*(1+$F18)</f>
        <v>22000</v>
      </c>
    </row>
    <row r="19" spans="2:7" x14ac:dyDescent="0.2">
      <c r="B19" s="46"/>
      <c r="C19" s="46"/>
      <c r="D19" s="46"/>
      <c r="E19" s="46"/>
      <c r="F19" s="49">
        <v>0.15</v>
      </c>
      <c r="G19" s="73">
        <f t="shared" si="0"/>
        <v>23000</v>
      </c>
    </row>
    <row r="20" spans="2:7" x14ac:dyDescent="0.2">
      <c r="B20" s="46"/>
      <c r="C20" s="46"/>
      <c r="D20" s="46"/>
      <c r="E20" s="46"/>
      <c r="F20" s="49">
        <v>0.2</v>
      </c>
      <c r="G20" s="73">
        <f t="shared" si="0"/>
        <v>24000</v>
      </c>
    </row>
    <row r="21" spans="2:7" x14ac:dyDescent="0.2">
      <c r="B21" s="46"/>
      <c r="C21" s="46"/>
      <c r="D21" s="46"/>
      <c r="E21" s="46"/>
      <c r="F21" s="49">
        <v>0.25</v>
      </c>
      <c r="G21" s="73">
        <f t="shared" si="0"/>
        <v>25000</v>
      </c>
    </row>
    <row r="22" spans="2:7" x14ac:dyDescent="0.2">
      <c r="B22" s="46"/>
      <c r="C22" s="46"/>
      <c r="D22" s="46"/>
      <c r="E22" s="46"/>
      <c r="F22" s="49">
        <v>0.3</v>
      </c>
      <c r="G22" s="73">
        <f t="shared" si="0"/>
        <v>26000</v>
      </c>
    </row>
    <row r="23" spans="2:7" x14ac:dyDescent="0.2">
      <c r="B23" s="46"/>
      <c r="C23" s="46"/>
      <c r="D23" s="46"/>
      <c r="E23" s="46"/>
      <c r="F23" s="49">
        <v>0.35</v>
      </c>
      <c r="G23" s="73">
        <f t="shared" si="0"/>
        <v>27000</v>
      </c>
    </row>
    <row r="24" spans="2:7" x14ac:dyDescent="0.2">
      <c r="B24" s="46"/>
      <c r="C24" s="46"/>
      <c r="D24" s="46"/>
      <c r="E24" s="46"/>
      <c r="F24" s="49">
        <v>0.4</v>
      </c>
      <c r="G24" s="73">
        <f t="shared" si="0"/>
        <v>28000</v>
      </c>
    </row>
    <row r="25" spans="2:7" x14ac:dyDescent="0.2">
      <c r="B25" s="46"/>
      <c r="C25" s="46"/>
      <c r="D25" s="46"/>
      <c r="E25" s="46"/>
      <c r="F25" s="49">
        <v>0.45</v>
      </c>
      <c r="G25" s="73">
        <f t="shared" si="0"/>
        <v>29000</v>
      </c>
    </row>
    <row r="26" spans="2:7" x14ac:dyDescent="0.2">
      <c r="B26" s="46"/>
      <c r="C26" s="46"/>
      <c r="D26" s="46"/>
      <c r="E26" s="46"/>
      <c r="F26" s="49">
        <v>0.5</v>
      </c>
      <c r="G26" s="73">
        <f t="shared" si="0"/>
        <v>30000</v>
      </c>
    </row>
  </sheetData>
  <mergeCells count="1">
    <mergeCell ref="A3:E3"/>
  </mergeCells>
  <hyperlinks>
    <hyperlink ref="A3:E3" location="HL_Navigator" tooltip="Go to Navigator (Table of Contents)" display="Navigator" xr:uid="{848F8812-7CBF-4BFD-B0EC-5A219A013902}"/>
    <hyperlink ref="A3" location="HL_Navigator" display="Navigator" xr:uid="{6C7B1A77-36C3-4DFD-902A-A7503E2AAD37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C589-B7ED-42DE-A830-B9D0AE4CFF22}">
  <sheetPr codeName="Sheet5"/>
  <dimension ref="A1:M5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5.7109375" customWidth="1"/>
  </cols>
  <sheetData>
    <row r="1" spans="1:13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1D_Data_Table_Example</v>
      </c>
      <c r="B1" s="46"/>
      <c r="C1" s="46"/>
      <c r="D1" s="46"/>
      <c r="E1" s="46"/>
    </row>
    <row r="2" spans="1:13" ht="18" x14ac:dyDescent="0.25">
      <c r="A2" s="15" t="str">
        <f ca="1">Model_Name</f>
        <v>Chapter 2.4 - SP Data Table Examples_Rebuilt.xlsx</v>
      </c>
      <c r="B2" s="46"/>
      <c r="C2" s="46"/>
      <c r="D2" s="46"/>
      <c r="E2" s="46"/>
    </row>
    <row r="3" spans="1:13" x14ac:dyDescent="0.2">
      <c r="A3" s="75" t="s">
        <v>1</v>
      </c>
      <c r="B3" s="75"/>
      <c r="C3" s="75"/>
      <c r="D3" s="75"/>
      <c r="E3" s="75"/>
    </row>
    <row r="7" spans="1:13" ht="16.5" x14ac:dyDescent="0.2">
      <c r="B7" s="52" t="s">
        <v>82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x14ac:dyDescent="0.2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15" x14ac:dyDescent="0.2">
      <c r="B9" s="46"/>
      <c r="C9" s="53" t="s">
        <v>71</v>
      </c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2">
      <c r="B11" s="46"/>
      <c r="C11" s="46"/>
      <c r="D11" s="46" t="s">
        <v>72</v>
      </c>
      <c r="E11" s="46"/>
      <c r="F11" s="46"/>
      <c r="G11" s="49">
        <v>0.08</v>
      </c>
      <c r="H11" s="46"/>
      <c r="I11" s="46"/>
      <c r="J11" s="46"/>
      <c r="K11" s="46"/>
      <c r="L11" s="46"/>
      <c r="M11" s="46"/>
    </row>
    <row r="12" spans="1:13" x14ac:dyDescent="0.2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3" x14ac:dyDescent="0.2">
      <c r="B13" s="46"/>
      <c r="C13" s="46"/>
      <c r="D13" s="54" t="s">
        <v>73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3" x14ac:dyDescent="0.2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x14ac:dyDescent="0.2">
      <c r="B15" s="46"/>
      <c r="C15" s="46"/>
      <c r="D15" s="46"/>
      <c r="E15" s="46"/>
      <c r="F15" s="46"/>
      <c r="G15" s="54">
        <v>0</v>
      </c>
      <c r="H15" s="54">
        <v>1</v>
      </c>
      <c r="I15" s="54">
        <v>2</v>
      </c>
      <c r="J15" s="54">
        <v>3</v>
      </c>
      <c r="K15" s="54">
        <v>4</v>
      </c>
      <c r="L15" s="54">
        <v>5</v>
      </c>
      <c r="M15" s="46"/>
    </row>
    <row r="16" spans="1:13" x14ac:dyDescent="0.2">
      <c r="B16" s="46"/>
      <c r="C16" s="46"/>
      <c r="D16" s="46"/>
      <c r="E16" s="46"/>
      <c r="F16" s="46" t="s">
        <v>74</v>
      </c>
      <c r="G16" s="50">
        <v>-27000</v>
      </c>
      <c r="H16" s="50">
        <v>6000</v>
      </c>
      <c r="I16" s="50">
        <v>8000</v>
      </c>
      <c r="J16" s="50">
        <v>13000</v>
      </c>
      <c r="K16" s="50">
        <v>15000</v>
      </c>
      <c r="L16" s="50">
        <v>4000</v>
      </c>
      <c r="M16" s="46"/>
    </row>
    <row r="17" spans="2:13" x14ac:dyDescent="0.2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2:13" x14ac:dyDescent="0.2">
      <c r="B18" s="46"/>
      <c r="C18" s="46"/>
      <c r="D18" s="46"/>
      <c r="E18" s="46"/>
      <c r="F18" s="46"/>
      <c r="G18" s="18" t="s">
        <v>75</v>
      </c>
      <c r="H18" s="46"/>
      <c r="I18" s="46"/>
      <c r="J18" s="46"/>
      <c r="K18" s="46"/>
      <c r="L18" s="46"/>
      <c r="M18" s="46"/>
    </row>
    <row r="19" spans="2:13" x14ac:dyDescent="0.2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2:13" x14ac:dyDescent="0.2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2:13" ht="15" x14ac:dyDescent="0.2">
      <c r="B21" s="46"/>
      <c r="C21" s="53" t="s">
        <v>76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2:13" x14ac:dyDescent="0.2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2:13" x14ac:dyDescent="0.2">
      <c r="B23" s="46"/>
      <c r="C23" s="46"/>
      <c r="D23" s="46"/>
      <c r="E23" s="46"/>
      <c r="F23" s="46"/>
      <c r="G23" s="54">
        <v>0</v>
      </c>
      <c r="H23" s="54">
        <v>1</v>
      </c>
      <c r="I23" s="54">
        <v>2</v>
      </c>
      <c r="J23" s="54">
        <v>3</v>
      </c>
      <c r="K23" s="54">
        <v>4</v>
      </c>
      <c r="L23" s="54">
        <v>5</v>
      </c>
      <c r="M23" s="46"/>
    </row>
    <row r="24" spans="2:13" x14ac:dyDescent="0.2">
      <c r="B24" s="46"/>
      <c r="C24" s="46"/>
      <c r="D24" s="46"/>
      <c r="E24" s="46"/>
      <c r="F24" s="46" t="str">
        <f>F16</f>
        <v>Cashflow</v>
      </c>
      <c r="G24" s="33">
        <f t="shared" ref="G24:L24" si="0">G16</f>
        <v>-27000</v>
      </c>
      <c r="H24" s="33">
        <f t="shared" si="0"/>
        <v>6000</v>
      </c>
      <c r="I24" s="33">
        <f t="shared" si="0"/>
        <v>8000</v>
      </c>
      <c r="J24" s="33">
        <f t="shared" si="0"/>
        <v>13000</v>
      </c>
      <c r="K24" s="33">
        <f t="shared" si="0"/>
        <v>15000</v>
      </c>
      <c r="L24" s="33">
        <f t="shared" si="0"/>
        <v>4000</v>
      </c>
      <c r="M24" s="46"/>
    </row>
    <row r="25" spans="2:13" x14ac:dyDescent="0.2">
      <c r="B25" s="46"/>
      <c r="C25" s="46"/>
      <c r="D25" s="46"/>
      <c r="E25" s="46"/>
      <c r="F25" s="46"/>
      <c r="G25" s="33"/>
      <c r="H25" s="33"/>
      <c r="I25" s="33"/>
      <c r="J25" s="33"/>
      <c r="K25" s="33"/>
      <c r="L25" s="33"/>
      <c r="M25" s="46"/>
    </row>
    <row r="26" spans="2:13" x14ac:dyDescent="0.2">
      <c r="B26" s="46"/>
      <c r="C26" s="46"/>
      <c r="D26" s="46"/>
      <c r="E26" s="46"/>
      <c r="F26" s="46" t="s">
        <v>77</v>
      </c>
      <c r="G26" s="63">
        <f t="shared" ref="G26:L26" si="1">(1+$G$11)^-G23</f>
        <v>1</v>
      </c>
      <c r="H26" s="63">
        <f t="shared" si="1"/>
        <v>0.92592592592592582</v>
      </c>
      <c r="I26" s="63">
        <f t="shared" si="1"/>
        <v>0.85733882030178321</v>
      </c>
      <c r="J26" s="63">
        <f t="shared" si="1"/>
        <v>0.79383224102016958</v>
      </c>
      <c r="K26" s="63">
        <f t="shared" si="1"/>
        <v>0.73502985279645328</v>
      </c>
      <c r="L26" s="63">
        <f t="shared" si="1"/>
        <v>0.68058319703375303</v>
      </c>
      <c r="M26" s="46"/>
    </row>
    <row r="27" spans="2:13" x14ac:dyDescent="0.2">
      <c r="B27" s="46"/>
      <c r="C27" s="46"/>
      <c r="D27" s="46"/>
      <c r="E27" s="46"/>
      <c r="F27" s="46"/>
      <c r="G27" s="33"/>
      <c r="H27" s="33"/>
      <c r="I27" s="33"/>
      <c r="J27" s="33"/>
      <c r="K27" s="33"/>
      <c r="L27" s="33"/>
      <c r="M27" s="46"/>
    </row>
    <row r="28" spans="2:13" x14ac:dyDescent="0.2">
      <c r="B28" s="46"/>
      <c r="C28" s="46"/>
      <c r="D28" s="46"/>
      <c r="E28" s="46"/>
      <c r="F28" s="46" t="str">
        <f>"PV of "&amp;F24</f>
        <v>PV of Cashflow</v>
      </c>
      <c r="G28" s="64">
        <f t="shared" ref="G28:L28" si="2">G24*G26</f>
        <v>-27000</v>
      </c>
      <c r="H28" s="64">
        <f t="shared" si="2"/>
        <v>5555.5555555555547</v>
      </c>
      <c r="I28" s="64">
        <f t="shared" si="2"/>
        <v>6858.710562414266</v>
      </c>
      <c r="J28" s="64">
        <f t="shared" si="2"/>
        <v>10319.819133262205</v>
      </c>
      <c r="K28" s="64">
        <f t="shared" si="2"/>
        <v>11025.447791946799</v>
      </c>
      <c r="L28" s="64">
        <f t="shared" si="2"/>
        <v>2722.3327881350119</v>
      </c>
      <c r="M28" s="46"/>
    </row>
    <row r="29" spans="2:13" x14ac:dyDescent="0.2">
      <c r="B29" s="46"/>
      <c r="C29" s="46"/>
      <c r="D29" s="46"/>
      <c r="E29" s="46"/>
      <c r="F29" s="46"/>
      <c r="G29" s="33"/>
      <c r="H29" s="33"/>
      <c r="I29" s="33"/>
      <c r="J29" s="33"/>
      <c r="K29" s="33"/>
      <c r="L29" s="33"/>
      <c r="M29" s="46"/>
    </row>
    <row r="30" spans="2:13" ht="12.75" thickBot="1" x14ac:dyDescent="0.25">
      <c r="B30" s="46"/>
      <c r="C30" s="46"/>
      <c r="D30" s="46"/>
      <c r="E30" s="46"/>
      <c r="F30" s="46" t="s">
        <v>78</v>
      </c>
      <c r="G30" s="65">
        <f>SUM(G28:L28)</f>
        <v>9481.8658313138367</v>
      </c>
      <c r="H30" s="33"/>
      <c r="I30" s="33"/>
      <c r="J30" s="33"/>
      <c r="K30" s="33"/>
      <c r="L30" s="33"/>
      <c r="M30" s="46"/>
    </row>
    <row r="31" spans="2:13" ht="12.75" thickTop="1" x14ac:dyDescent="0.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2:13" x14ac:dyDescent="0.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2:13" ht="15" x14ac:dyDescent="0.2">
      <c r="B33" s="46"/>
      <c r="C33" s="53" t="s">
        <v>79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2:13" x14ac:dyDescent="0.2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2:13" x14ac:dyDescent="0.2">
      <c r="B35" s="46"/>
      <c r="C35" s="46"/>
      <c r="D35" s="54" t="str">
        <f>C33&amp;" Switch"</f>
        <v>Data Table Switch</v>
      </c>
      <c r="E35" s="46"/>
      <c r="F35" s="46"/>
      <c r="G35" s="67" t="s">
        <v>80</v>
      </c>
      <c r="H35" s="46"/>
      <c r="I35" s="46"/>
      <c r="J35" s="46"/>
      <c r="K35" s="46"/>
      <c r="L35" s="46"/>
      <c r="M35" s="46"/>
    </row>
    <row r="36" spans="2:13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2:13" x14ac:dyDescent="0.2">
      <c r="B37" s="46"/>
      <c r="C37" s="46"/>
      <c r="D37" s="46"/>
      <c r="E37" s="46"/>
      <c r="F37" s="47"/>
      <c r="G37" s="47"/>
      <c r="H37" s="77" t="s">
        <v>81</v>
      </c>
      <c r="I37" s="77"/>
      <c r="J37" s="77"/>
      <c r="K37" s="77"/>
      <c r="L37" s="77"/>
      <c r="M37" s="77"/>
    </row>
    <row r="38" spans="2:13" x14ac:dyDescent="0.2">
      <c r="B38" s="46"/>
      <c r="C38" s="46"/>
      <c r="D38" s="46"/>
      <c r="E38" s="46"/>
      <c r="F38" s="62">
        <f>G11</f>
        <v>0.08</v>
      </c>
      <c r="G38" s="55">
        <f>IF($G$35="On",$G$30,)</f>
        <v>9481.8658313138367</v>
      </c>
      <c r="H38" s="56">
        <f t="shared" ref="H38:M38" si="3">IF($G$35="On",G28,)</f>
        <v>-27000</v>
      </c>
      <c r="I38" s="57">
        <f t="shared" si="3"/>
        <v>5555.5555555555547</v>
      </c>
      <c r="J38" s="58">
        <f t="shared" si="3"/>
        <v>6858.710562414266</v>
      </c>
      <c r="K38" s="59">
        <f t="shared" si="3"/>
        <v>10319.819133262205</v>
      </c>
      <c r="L38" s="60">
        <f t="shared" si="3"/>
        <v>11025.447791946799</v>
      </c>
      <c r="M38" s="61">
        <f t="shared" si="3"/>
        <v>2722.3327881350119</v>
      </c>
    </row>
    <row r="39" spans="2:13" x14ac:dyDescent="0.2">
      <c r="B39" s="46"/>
      <c r="C39" s="46"/>
      <c r="D39" s="46"/>
      <c r="E39" s="46"/>
      <c r="F39" s="70">
        <v>0.01</v>
      </c>
      <c r="G39" s="72">
        <f t="dataTable" ref="G39:M50" dt2D="0" dtr="0" r1="G11"/>
        <v>17621.202295389925</v>
      </c>
      <c r="H39" s="72">
        <v>-27000</v>
      </c>
      <c r="I39" s="72">
        <v>5940.5940594059402</v>
      </c>
      <c r="J39" s="72">
        <v>7842.3683952553665</v>
      </c>
      <c r="K39" s="72">
        <v>12617.671923059379</v>
      </c>
      <c r="L39" s="72">
        <v>14414.705167242244</v>
      </c>
      <c r="M39" s="72">
        <v>3805.8627504269957</v>
      </c>
    </row>
    <row r="40" spans="2:13" x14ac:dyDescent="0.2">
      <c r="B40" s="46"/>
      <c r="C40" s="46"/>
      <c r="D40" s="46"/>
      <c r="E40" s="46"/>
      <c r="F40" s="70">
        <v>0.02</v>
      </c>
      <c r="G40" s="72">
        <v>16302.49816990931</v>
      </c>
      <c r="H40" s="72">
        <v>-27000</v>
      </c>
      <c r="I40" s="72">
        <v>5882.3529411764703</v>
      </c>
      <c r="J40" s="72">
        <v>7689.3502499038832</v>
      </c>
      <c r="K40" s="72">
        <v>12250.190349111581</v>
      </c>
      <c r="L40" s="72">
        <v>13857.681390397713</v>
      </c>
      <c r="M40" s="72">
        <v>3622.9232393196639</v>
      </c>
    </row>
    <row r="41" spans="2:13" x14ac:dyDescent="0.2">
      <c r="B41" s="46"/>
      <c r="C41" s="46"/>
      <c r="D41" s="46"/>
      <c r="E41" s="46"/>
      <c r="F41" s="70">
        <v>0.03</v>
      </c>
      <c r="G41" s="72">
        <v>15040.592419379705</v>
      </c>
      <c r="H41" s="72">
        <v>-27000</v>
      </c>
      <c r="I41" s="72">
        <v>5825.2427184466023</v>
      </c>
      <c r="J41" s="72">
        <v>7540.7672730700351</v>
      </c>
      <c r="K41" s="72">
        <v>11896.841571591074</v>
      </c>
      <c r="L41" s="72">
        <v>13327.305718735335</v>
      </c>
      <c r="M41" s="72">
        <v>3450.4351375366564</v>
      </c>
    </row>
    <row r="42" spans="2:13" x14ac:dyDescent="0.2">
      <c r="B42" s="46"/>
      <c r="C42" s="46"/>
      <c r="D42" s="46"/>
      <c r="E42" s="46"/>
      <c r="F42" s="70">
        <v>0.04</v>
      </c>
      <c r="G42" s="72">
        <v>13832.404428577964</v>
      </c>
      <c r="H42" s="72">
        <v>-27000</v>
      </c>
      <c r="I42" s="72">
        <v>5769.2307692307686</v>
      </c>
      <c r="J42" s="72">
        <v>7396.4497041420109</v>
      </c>
      <c r="K42" s="72">
        <v>11556.952662721893</v>
      </c>
      <c r="L42" s="72">
        <v>12822.062865445885</v>
      </c>
      <c r="M42" s="72">
        <v>3287.7084270374062</v>
      </c>
    </row>
    <row r="43" spans="2:13" x14ac:dyDescent="0.2">
      <c r="B43" s="46"/>
      <c r="C43" s="46"/>
      <c r="D43" s="46"/>
      <c r="E43" s="46"/>
      <c r="F43" s="70">
        <v>0.05</v>
      </c>
      <c r="G43" s="72">
        <v>12675.052110611365</v>
      </c>
      <c r="H43" s="72">
        <v>-27000</v>
      </c>
      <c r="I43" s="72">
        <v>5714.2857142857138</v>
      </c>
      <c r="J43" s="72">
        <v>7256.2358276643981</v>
      </c>
      <c r="K43" s="72">
        <v>11229.888780909188</v>
      </c>
      <c r="L43" s="72">
        <v>12340.537121878229</v>
      </c>
      <c r="M43" s="72">
        <v>3134.104665873836</v>
      </c>
    </row>
    <row r="44" spans="2:13" x14ac:dyDescent="0.2">
      <c r="B44" s="46"/>
      <c r="C44" s="46"/>
      <c r="D44" s="46"/>
      <c r="E44" s="46"/>
      <c r="F44" s="70">
        <v>0.06</v>
      </c>
      <c r="G44" s="72">
        <v>11565.83719805894</v>
      </c>
      <c r="H44" s="72">
        <v>-27000</v>
      </c>
      <c r="I44" s="72">
        <v>5660.3773584905657</v>
      </c>
      <c r="J44" s="72">
        <v>7119.9715201139188</v>
      </c>
      <c r="K44" s="72">
        <v>10915.050679419921</v>
      </c>
      <c r="L44" s="72">
        <v>11881.404948570307</v>
      </c>
      <c r="M44" s="72">
        <v>2989.0326914642274</v>
      </c>
    </row>
    <row r="45" spans="2:13" x14ac:dyDescent="0.2">
      <c r="B45" s="46"/>
      <c r="C45" s="46"/>
      <c r="D45" s="46"/>
      <c r="E45" s="46"/>
      <c r="F45" s="70">
        <v>7.0000000000000007E-2</v>
      </c>
      <c r="G45" s="72">
        <v>10502.231759928334</v>
      </c>
      <c r="H45" s="72">
        <v>-27000</v>
      </c>
      <c r="I45" s="72">
        <v>5607.4766355140182</v>
      </c>
      <c r="J45" s="72">
        <v>6987.5098261856929</v>
      </c>
      <c r="K45" s="72">
        <v>10611.872399581074</v>
      </c>
      <c r="L45" s="72">
        <v>11443.428180712877</v>
      </c>
      <c r="M45" s="72">
        <v>2851.9447179346735</v>
      </c>
    </row>
    <row r="46" spans="2:13" x14ac:dyDescent="0.2">
      <c r="B46" s="46"/>
      <c r="C46" s="46"/>
      <c r="D46" s="46"/>
      <c r="E46" s="46"/>
      <c r="F46" s="70">
        <v>0.08</v>
      </c>
      <c r="G46" s="72">
        <v>9481.8658313138367</v>
      </c>
      <c r="H46" s="72">
        <v>-27000</v>
      </c>
      <c r="I46" s="72">
        <v>5555.5555555555547</v>
      </c>
      <c r="J46" s="72">
        <v>6858.710562414266</v>
      </c>
      <c r="K46" s="72">
        <v>10319.819133262205</v>
      </c>
      <c r="L46" s="72">
        <v>11025.447791946799</v>
      </c>
      <c r="M46" s="72">
        <v>2722.3327881350119</v>
      </c>
    </row>
    <row r="47" spans="2:13" x14ac:dyDescent="0.2">
      <c r="B47" s="46"/>
      <c r="C47" s="46"/>
      <c r="D47" s="46"/>
      <c r="E47" s="46"/>
      <c r="F47" s="70">
        <v>0.09</v>
      </c>
      <c r="G47" s="72">
        <v>8502.5160540609413</v>
      </c>
      <c r="H47" s="72">
        <v>-27000</v>
      </c>
      <c r="I47" s="72">
        <v>5504.5871559633024</v>
      </c>
      <c r="J47" s="72">
        <v>6733.4399461324792</v>
      </c>
      <c r="K47" s="72">
        <v>10038.385240793834</v>
      </c>
      <c r="L47" s="72">
        <v>10626.378165977945</v>
      </c>
      <c r="M47" s="72">
        <v>2599.7255451933811</v>
      </c>
    </row>
    <row r="48" spans="2:13" x14ac:dyDescent="0.2">
      <c r="B48" s="46"/>
      <c r="C48" s="46"/>
      <c r="D48" s="46"/>
      <c r="E48" s="46"/>
      <c r="F48" s="70">
        <v>0.1</v>
      </c>
      <c r="G48" s="72">
        <v>7562.0952369125262</v>
      </c>
      <c r="H48" s="72">
        <v>-27000</v>
      </c>
      <c r="I48" s="72">
        <v>5454.545454545454</v>
      </c>
      <c r="J48" s="72">
        <v>6611.5702479338834</v>
      </c>
      <c r="K48" s="72">
        <v>9767.0924117205086</v>
      </c>
      <c r="L48" s="72">
        <v>10245.201830476059</v>
      </c>
      <c r="M48" s="72">
        <v>2483.6852922366197</v>
      </c>
    </row>
    <row r="49" spans="2:13" x14ac:dyDescent="0.2">
      <c r="B49" s="46"/>
      <c r="C49" s="46"/>
      <c r="D49" s="46"/>
      <c r="E49" s="46"/>
      <c r="F49" s="70">
        <v>0.11</v>
      </c>
      <c r="G49" s="72">
        <v>6658.642752679435</v>
      </c>
      <c r="H49" s="72">
        <v>-27000</v>
      </c>
      <c r="I49" s="72">
        <v>5405.405405405405</v>
      </c>
      <c r="J49" s="72">
        <v>6492.9794659524377</v>
      </c>
      <c r="K49" s="72">
        <v>9505.4879569123532</v>
      </c>
      <c r="L49" s="72">
        <v>9880.9646121750029</v>
      </c>
      <c r="M49" s="72">
        <v>2373.8053122342344</v>
      </c>
    </row>
    <row r="50" spans="2:13" x14ac:dyDescent="0.2">
      <c r="B50" s="46"/>
      <c r="C50" s="46"/>
      <c r="D50" s="46"/>
      <c r="E50" s="46"/>
      <c r="F50" s="70">
        <v>0.12</v>
      </c>
      <c r="G50" s="72">
        <v>5790.3156980722233</v>
      </c>
      <c r="H50" s="72">
        <v>-27000</v>
      </c>
      <c r="I50" s="72">
        <v>5357.1428571428569</v>
      </c>
      <c r="J50" s="72">
        <v>6377.5510204081629</v>
      </c>
      <c r="K50" s="72">
        <v>9253.1432215743407</v>
      </c>
      <c r="L50" s="72">
        <v>9532.7711760724687</v>
      </c>
      <c r="M50" s="72">
        <v>2269.7074228743968</v>
      </c>
    </row>
  </sheetData>
  <mergeCells count="2">
    <mergeCell ref="H37:M37"/>
    <mergeCell ref="A3:E3"/>
  </mergeCells>
  <conditionalFormatting sqref="G39:M50">
    <cfRule type="expression" dxfId="2" priority="1" stopIfTrue="1">
      <formula>AND($F39=$G$11,$G$35="On")</formula>
    </cfRule>
  </conditionalFormatting>
  <dataValidations disablePrompts="1" count="1">
    <dataValidation type="list" allowBlank="1" showInputMessage="1" showErrorMessage="1" sqref="G35" xr:uid="{FF2A098F-2FFF-49C0-975B-ACEE3A220F77}">
      <formula1>"On,Off"</formula1>
    </dataValidation>
  </dataValidations>
  <hyperlinks>
    <hyperlink ref="A3:E3" location="HL_Navigator" tooltip="Go to Navigator (Table of Contents)" display="Navigator" xr:uid="{65F144F5-B7D2-4E82-B2BD-B013BDEB9C8C}"/>
    <hyperlink ref="A3" location="HL_Navigator" display="Navigator" xr:uid="{340273E2-844A-45B4-8CF1-8319A8A5BA5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D197-BE83-4DFF-B71A-72AB02AFF737}">
  <sheetPr codeName="Sheet6"/>
  <dimension ref="A1:L52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4.7109375" customWidth="1"/>
  </cols>
  <sheetData>
    <row r="1" spans="1:12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2D_Data_Table_Example</v>
      </c>
      <c r="B1" s="46"/>
      <c r="C1" s="46"/>
      <c r="D1" s="46"/>
      <c r="E1" s="46"/>
    </row>
    <row r="2" spans="1:12" ht="18" x14ac:dyDescent="0.25">
      <c r="A2" s="15" t="str">
        <f ca="1">Model_Name</f>
        <v>Chapter 2.4 - SP Data Table Examples_Rebuilt.xlsx</v>
      </c>
      <c r="B2" s="46"/>
      <c r="C2" s="46"/>
      <c r="D2" s="46"/>
      <c r="E2" s="46"/>
    </row>
    <row r="3" spans="1:12" x14ac:dyDescent="0.2">
      <c r="A3" s="75" t="s">
        <v>1</v>
      </c>
      <c r="B3" s="75"/>
      <c r="C3" s="75"/>
      <c r="D3" s="75"/>
      <c r="E3" s="75"/>
    </row>
    <row r="7" spans="1:12" ht="16.5" x14ac:dyDescent="0.2">
      <c r="B7" s="52" t="s">
        <v>85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x14ac:dyDescent="0.2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ht="15" x14ac:dyDescent="0.2">
      <c r="B9" s="46"/>
      <c r="C9" s="53" t="s">
        <v>71</v>
      </c>
      <c r="D9" s="46"/>
      <c r="E9" s="46"/>
      <c r="F9" s="46"/>
      <c r="G9" s="46"/>
      <c r="H9" s="46"/>
      <c r="I9" s="46"/>
      <c r="J9" s="46"/>
      <c r="K9" s="46"/>
      <c r="L9" s="46"/>
    </row>
    <row r="10" spans="1:12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x14ac:dyDescent="0.2">
      <c r="B11" s="46"/>
      <c r="C11" s="46"/>
      <c r="D11" s="46" t="s">
        <v>72</v>
      </c>
      <c r="E11" s="46"/>
      <c r="F11" s="46"/>
      <c r="G11" s="49">
        <v>0.03</v>
      </c>
      <c r="H11" s="46"/>
      <c r="I11" s="46"/>
      <c r="J11" s="46"/>
      <c r="K11" s="46"/>
      <c r="L11" s="46"/>
    </row>
    <row r="12" spans="1:12" x14ac:dyDescent="0.2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x14ac:dyDescent="0.2">
      <c r="B13" s="46"/>
      <c r="C13" s="46"/>
      <c r="D13" s="54" t="s">
        <v>73</v>
      </c>
      <c r="E13" s="46"/>
      <c r="F13" s="46"/>
      <c r="G13" s="46"/>
      <c r="H13" s="46"/>
      <c r="I13" s="46"/>
      <c r="J13" s="46"/>
      <c r="K13" s="46"/>
      <c r="L13" s="46"/>
    </row>
    <row r="14" spans="1:12" x14ac:dyDescent="0.2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x14ac:dyDescent="0.2">
      <c r="B15" s="46"/>
      <c r="C15" s="46"/>
      <c r="D15" s="46"/>
      <c r="E15" s="46"/>
      <c r="F15" s="46" t="s">
        <v>83</v>
      </c>
      <c r="G15" s="50">
        <v>5</v>
      </c>
      <c r="H15" s="46"/>
      <c r="I15" s="46"/>
      <c r="J15" s="46"/>
      <c r="K15" s="46"/>
      <c r="L15" s="46"/>
    </row>
    <row r="16" spans="1:12" x14ac:dyDescent="0.2">
      <c r="B16" s="46"/>
      <c r="C16" s="46"/>
      <c r="D16" s="46"/>
      <c r="E16" s="46"/>
      <c r="F16" s="46"/>
      <c r="G16" s="68">
        <f>'1D_Data_Table_Example'!G15</f>
        <v>0</v>
      </c>
      <c r="H16" s="68">
        <f>'1D_Data_Table_Example'!H15</f>
        <v>1</v>
      </c>
      <c r="I16" s="68">
        <f>'1D_Data_Table_Example'!I15</f>
        <v>2</v>
      </c>
      <c r="J16" s="68">
        <f>'1D_Data_Table_Example'!J15</f>
        <v>3</v>
      </c>
      <c r="K16" s="68">
        <f>'1D_Data_Table_Example'!K15</f>
        <v>4</v>
      </c>
      <c r="L16" s="68">
        <f>'1D_Data_Table_Example'!L15</f>
        <v>5</v>
      </c>
    </row>
    <row r="17" spans="2:12" x14ac:dyDescent="0.2">
      <c r="B17" s="46"/>
      <c r="C17" s="46"/>
      <c r="D17" s="46"/>
      <c r="E17" s="46"/>
      <c r="F17" s="46"/>
      <c r="G17" s="54">
        <f t="shared" ref="G17:L17" si="0">IF(G$16&lt;=$G$15,G$16,"")</f>
        <v>0</v>
      </c>
      <c r="H17" s="54">
        <f t="shared" si="0"/>
        <v>1</v>
      </c>
      <c r="I17" s="54">
        <f t="shared" si="0"/>
        <v>2</v>
      </c>
      <c r="J17" s="54">
        <f t="shared" si="0"/>
        <v>3</v>
      </c>
      <c r="K17" s="54">
        <f t="shared" si="0"/>
        <v>4</v>
      </c>
      <c r="L17" s="54">
        <f t="shared" si="0"/>
        <v>5</v>
      </c>
    </row>
    <row r="18" spans="2:12" x14ac:dyDescent="0.2">
      <c r="B18" s="46"/>
      <c r="C18" s="46"/>
      <c r="D18" s="46"/>
      <c r="E18" s="46"/>
      <c r="F18" s="46" t="s">
        <v>74</v>
      </c>
      <c r="G18" s="50">
        <v>-27000</v>
      </c>
      <c r="H18" s="50">
        <v>6000</v>
      </c>
      <c r="I18" s="50">
        <v>8000</v>
      </c>
      <c r="J18" s="50">
        <v>13000</v>
      </c>
      <c r="K18" s="50">
        <v>15000</v>
      </c>
      <c r="L18" s="50">
        <v>4000</v>
      </c>
    </row>
    <row r="19" spans="2:12" x14ac:dyDescent="0.2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2:12" x14ac:dyDescent="0.2">
      <c r="B20" s="46"/>
      <c r="C20" s="46"/>
      <c r="D20" s="46"/>
      <c r="E20" s="46"/>
      <c r="F20" s="46"/>
      <c r="G20" s="51" t="s">
        <v>75</v>
      </c>
      <c r="H20" s="46"/>
      <c r="I20" s="46"/>
      <c r="J20" s="46"/>
      <c r="K20" s="46"/>
      <c r="L20" s="46"/>
    </row>
    <row r="21" spans="2:12" x14ac:dyDescent="0.2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2:12" x14ac:dyDescent="0.2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2:12" ht="15" x14ac:dyDescent="0.2">
      <c r="B23" s="46"/>
      <c r="C23" s="53" t="s">
        <v>76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2:12" x14ac:dyDescent="0.2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2:12" x14ac:dyDescent="0.2">
      <c r="B25" s="46"/>
      <c r="C25" s="46"/>
      <c r="D25" s="46"/>
      <c r="E25" s="46"/>
      <c r="F25" s="46"/>
      <c r="G25" s="54">
        <f t="shared" ref="G25:L25" si="1">IF(G$16&lt;=$G$15,G$16,"")</f>
        <v>0</v>
      </c>
      <c r="H25" s="54">
        <f t="shared" si="1"/>
        <v>1</v>
      </c>
      <c r="I25" s="54">
        <f t="shared" si="1"/>
        <v>2</v>
      </c>
      <c r="J25" s="54">
        <f t="shared" si="1"/>
        <v>3</v>
      </c>
      <c r="K25" s="54">
        <f t="shared" si="1"/>
        <v>4</v>
      </c>
      <c r="L25" s="54">
        <f t="shared" si="1"/>
        <v>5</v>
      </c>
    </row>
    <row r="26" spans="2:12" x14ac:dyDescent="0.2">
      <c r="B26" s="46"/>
      <c r="C26" s="46"/>
      <c r="D26" s="46"/>
      <c r="E26" s="46"/>
      <c r="F26" s="46" t="str">
        <f>F18</f>
        <v>Cashflow</v>
      </c>
      <c r="G26" s="33">
        <f t="shared" ref="G26:L26" si="2">G18*(G$16&lt;=$G$15)</f>
        <v>-27000</v>
      </c>
      <c r="H26" s="33">
        <f t="shared" si="2"/>
        <v>6000</v>
      </c>
      <c r="I26" s="33">
        <f t="shared" si="2"/>
        <v>8000</v>
      </c>
      <c r="J26" s="33">
        <f t="shared" si="2"/>
        <v>13000</v>
      </c>
      <c r="K26" s="33">
        <f t="shared" si="2"/>
        <v>15000</v>
      </c>
      <c r="L26" s="33">
        <f t="shared" si="2"/>
        <v>4000</v>
      </c>
    </row>
    <row r="27" spans="2:12" x14ac:dyDescent="0.2">
      <c r="B27" s="46"/>
      <c r="C27" s="46"/>
      <c r="D27" s="46"/>
      <c r="E27" s="46"/>
      <c r="F27" s="46"/>
      <c r="G27" s="33"/>
      <c r="H27" s="33"/>
      <c r="I27" s="33"/>
      <c r="J27" s="33"/>
      <c r="K27" s="33"/>
      <c r="L27" s="33"/>
    </row>
    <row r="28" spans="2:12" x14ac:dyDescent="0.2">
      <c r="B28" s="46"/>
      <c r="C28" s="46"/>
      <c r="D28" s="46"/>
      <c r="E28" s="46"/>
      <c r="F28" s="46" t="s">
        <v>77</v>
      </c>
      <c r="G28" s="63">
        <f t="shared" ref="G28:L28" si="3">IF(G$16&lt;=$G$15,(1+$G$11)^-G25,)</f>
        <v>1</v>
      </c>
      <c r="H28" s="63">
        <f t="shared" si="3"/>
        <v>0.970873786407767</v>
      </c>
      <c r="I28" s="63">
        <f t="shared" si="3"/>
        <v>0.94259590913375435</v>
      </c>
      <c r="J28" s="63">
        <f t="shared" si="3"/>
        <v>0.91514165935315961</v>
      </c>
      <c r="K28" s="63">
        <f t="shared" si="3"/>
        <v>0.888487047915689</v>
      </c>
      <c r="L28" s="63">
        <f t="shared" si="3"/>
        <v>0.86260878438416411</v>
      </c>
    </row>
    <row r="29" spans="2:12" x14ac:dyDescent="0.2">
      <c r="B29" s="46"/>
      <c r="C29" s="46"/>
      <c r="D29" s="46"/>
      <c r="E29" s="46"/>
      <c r="F29" s="46"/>
      <c r="G29" s="33"/>
      <c r="H29" s="33"/>
      <c r="I29" s="33"/>
      <c r="J29" s="33"/>
      <c r="K29" s="33"/>
      <c r="L29" s="33"/>
    </row>
    <row r="30" spans="2:12" x14ac:dyDescent="0.2">
      <c r="B30" s="46"/>
      <c r="C30" s="46"/>
      <c r="D30" s="46"/>
      <c r="E30" s="46"/>
      <c r="F30" s="46" t="str">
        <f>"PV of "&amp;F26</f>
        <v>PV of Cashflow</v>
      </c>
      <c r="G30" s="69">
        <f t="shared" ref="G30:L30" si="4">G26*G28</f>
        <v>-27000</v>
      </c>
      <c r="H30" s="69">
        <f t="shared" si="4"/>
        <v>5825.2427184466023</v>
      </c>
      <c r="I30" s="69">
        <f t="shared" si="4"/>
        <v>7540.7672730700351</v>
      </c>
      <c r="J30" s="69">
        <f t="shared" si="4"/>
        <v>11896.841571591074</v>
      </c>
      <c r="K30" s="69">
        <f t="shared" si="4"/>
        <v>13327.305718735335</v>
      </c>
      <c r="L30" s="69">
        <f t="shared" si="4"/>
        <v>3450.4351375366564</v>
      </c>
    </row>
    <row r="31" spans="2:12" x14ac:dyDescent="0.2">
      <c r="B31" s="46"/>
      <c r="C31" s="46"/>
      <c r="D31" s="46"/>
      <c r="E31" s="46"/>
      <c r="F31" s="46"/>
      <c r="G31" s="33"/>
      <c r="H31" s="33"/>
      <c r="I31" s="33"/>
      <c r="J31" s="33"/>
      <c r="K31" s="33"/>
      <c r="L31" s="33"/>
    </row>
    <row r="32" spans="2:12" ht="12.75" thickBot="1" x14ac:dyDescent="0.25">
      <c r="B32" s="46"/>
      <c r="C32" s="46"/>
      <c r="D32" s="46"/>
      <c r="E32" s="46"/>
      <c r="F32" s="46" t="s">
        <v>78</v>
      </c>
      <c r="G32" s="65">
        <f>SUM(G30:L30)</f>
        <v>15040.592419379705</v>
      </c>
      <c r="H32" s="33"/>
      <c r="I32" s="33"/>
      <c r="J32" s="33"/>
      <c r="K32" s="33"/>
      <c r="L32" s="33"/>
    </row>
    <row r="33" spans="2:12" ht="12.75" thickTop="1" x14ac:dyDescent="0.2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2:12" x14ac:dyDescent="0.2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2:12" ht="15" x14ac:dyDescent="0.2">
      <c r="B35" s="46"/>
      <c r="C35" s="53" t="s">
        <v>79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2:12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2:12" x14ac:dyDescent="0.2">
      <c r="B37" s="46"/>
      <c r="C37" s="46"/>
      <c r="D37" s="54" t="str">
        <f>C35&amp;" Switch"</f>
        <v>Data Table Switch</v>
      </c>
      <c r="E37" s="46"/>
      <c r="F37" s="46"/>
      <c r="G37" s="66" t="s">
        <v>80</v>
      </c>
      <c r="H37" s="46"/>
      <c r="I37" s="46"/>
      <c r="J37" s="46"/>
      <c r="K37" s="46"/>
      <c r="L37" s="46"/>
    </row>
    <row r="38" spans="2:12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2:12" x14ac:dyDescent="0.2">
      <c r="B39" s="46"/>
      <c r="C39" s="46"/>
      <c r="D39" s="46"/>
      <c r="E39" s="46"/>
      <c r="F39" s="71"/>
      <c r="G39" s="77" t="s">
        <v>84</v>
      </c>
      <c r="H39" s="77"/>
      <c r="I39" s="77"/>
      <c r="J39" s="77"/>
      <c r="K39" s="77"/>
      <c r="L39" s="77"/>
    </row>
    <row r="40" spans="2:12" x14ac:dyDescent="0.2">
      <c r="B40" s="46"/>
      <c r="C40" s="46"/>
      <c r="D40" s="46"/>
      <c r="E40" s="46"/>
      <c r="F40" s="62">
        <f>IF($G$37="On",$G$32,)</f>
        <v>15040.592419379705</v>
      </c>
      <c r="G40" s="47">
        <v>0</v>
      </c>
      <c r="H40" s="47">
        <v>1</v>
      </c>
      <c r="I40" s="47">
        <v>2</v>
      </c>
      <c r="J40" s="47">
        <v>3</v>
      </c>
      <c r="K40" s="47">
        <v>4</v>
      </c>
      <c r="L40" s="47">
        <v>5</v>
      </c>
    </row>
    <row r="41" spans="2:12" x14ac:dyDescent="0.2">
      <c r="B41" s="46"/>
      <c r="C41" s="46"/>
      <c r="D41" s="46"/>
      <c r="E41" s="46"/>
      <c r="F41" s="70">
        <v>0.01</v>
      </c>
      <c r="G41" s="72">
        <f t="dataTable" ref="G41:L52" dt2D="1" dtr="1" r1="G15" r2="G11"/>
        <v>-27000</v>
      </c>
      <c r="H41" s="72">
        <v>-21059.405940594061</v>
      </c>
      <c r="I41" s="72">
        <v>-13217.037545338695</v>
      </c>
      <c r="J41" s="72">
        <v>-599.36562227931609</v>
      </c>
      <c r="K41" s="72">
        <v>13815.339544962928</v>
      </c>
      <c r="L41" s="72">
        <v>17621.202295389925</v>
      </c>
    </row>
    <row r="42" spans="2:12" x14ac:dyDescent="0.2">
      <c r="B42" s="46"/>
      <c r="C42" s="46"/>
      <c r="D42" s="46"/>
      <c r="E42" s="46"/>
      <c r="F42" s="70">
        <v>0.02</v>
      </c>
      <c r="G42" s="72">
        <v>-27000</v>
      </c>
      <c r="H42" s="72">
        <v>-21117.647058823532</v>
      </c>
      <c r="I42" s="72">
        <v>-13428.296808919647</v>
      </c>
      <c r="J42" s="72">
        <v>-1178.1064598080666</v>
      </c>
      <c r="K42" s="72">
        <v>12679.574930589646</v>
      </c>
      <c r="L42" s="72">
        <v>16302.49816990931</v>
      </c>
    </row>
    <row r="43" spans="2:12" x14ac:dyDescent="0.2">
      <c r="B43" s="46"/>
      <c r="C43" s="46"/>
      <c r="D43" s="46"/>
      <c r="E43" s="46"/>
      <c r="F43" s="70">
        <v>0.03</v>
      </c>
      <c r="G43" s="72">
        <v>-27000</v>
      </c>
      <c r="H43" s="72">
        <v>-21174.757281553397</v>
      </c>
      <c r="I43" s="72">
        <v>-13633.990008483361</v>
      </c>
      <c r="J43" s="72">
        <v>-1737.1484368922866</v>
      </c>
      <c r="K43" s="72">
        <v>11590.157281843049</v>
      </c>
      <c r="L43" s="72">
        <v>15040.592419379705</v>
      </c>
    </row>
    <row r="44" spans="2:12" x14ac:dyDescent="0.2">
      <c r="B44" s="46"/>
      <c r="C44" s="46"/>
      <c r="D44" s="46"/>
      <c r="E44" s="46"/>
      <c r="F44" s="70">
        <v>0.04</v>
      </c>
      <c r="G44" s="72">
        <v>-27000</v>
      </c>
      <c r="H44" s="72">
        <v>-21230.76923076923</v>
      </c>
      <c r="I44" s="72">
        <v>-13834.31952662722</v>
      </c>
      <c r="J44" s="72">
        <v>-2277.3668639053267</v>
      </c>
      <c r="K44" s="72">
        <v>10544.696001540558</v>
      </c>
      <c r="L44" s="72">
        <v>13832.404428577964</v>
      </c>
    </row>
    <row r="45" spans="2:12" x14ac:dyDescent="0.2">
      <c r="B45" s="46"/>
      <c r="C45" s="46"/>
      <c r="D45" s="46"/>
      <c r="E45" s="46"/>
      <c r="F45" s="70">
        <v>0.05</v>
      </c>
      <c r="G45" s="72">
        <v>-27000</v>
      </c>
      <c r="H45" s="72">
        <v>-21285.714285714286</v>
      </c>
      <c r="I45" s="72">
        <v>-14029.478458049889</v>
      </c>
      <c r="J45" s="72">
        <v>-2799.5896771407006</v>
      </c>
      <c r="K45" s="72">
        <v>9540.9474447375287</v>
      </c>
      <c r="L45" s="72">
        <v>12675.052110611365</v>
      </c>
    </row>
    <row r="46" spans="2:12" x14ac:dyDescent="0.2">
      <c r="B46" s="46"/>
      <c r="C46" s="46"/>
      <c r="D46" s="46"/>
      <c r="E46" s="46"/>
      <c r="F46" s="70">
        <v>0.06</v>
      </c>
      <c r="G46" s="72">
        <v>-27000</v>
      </c>
      <c r="H46" s="72">
        <v>-21339.622641509435</v>
      </c>
      <c r="I46" s="72">
        <v>-14219.651121395516</v>
      </c>
      <c r="J46" s="72">
        <v>-3304.6004419755955</v>
      </c>
      <c r="K46" s="72">
        <v>8576.8045065947117</v>
      </c>
      <c r="L46" s="72">
        <v>11565.83719805894</v>
      </c>
    </row>
    <row r="47" spans="2:12" x14ac:dyDescent="0.2">
      <c r="B47" s="46"/>
      <c r="C47" s="46"/>
      <c r="D47" s="46"/>
      <c r="E47" s="46"/>
      <c r="F47" s="70">
        <v>7.0000000000000007E-2</v>
      </c>
      <c r="G47" s="72">
        <v>-27000</v>
      </c>
      <c r="H47" s="72">
        <v>-21392.523364485984</v>
      </c>
      <c r="I47" s="72">
        <v>-14405.013538300291</v>
      </c>
      <c r="J47" s="72">
        <v>-3793.1411387192165</v>
      </c>
      <c r="K47" s="72">
        <v>7650.2870419936608</v>
      </c>
      <c r="L47" s="72">
        <v>10502.231759928334</v>
      </c>
    </row>
    <row r="48" spans="2:12" x14ac:dyDescent="0.2">
      <c r="B48" s="46"/>
      <c r="C48" s="46"/>
      <c r="D48" s="46"/>
      <c r="E48" s="46"/>
      <c r="F48" s="70">
        <v>0.08</v>
      </c>
      <c r="G48" s="72">
        <v>-27000</v>
      </c>
      <c r="H48" s="72">
        <v>-21444.444444444445</v>
      </c>
      <c r="I48" s="72">
        <v>-14585.733882030179</v>
      </c>
      <c r="J48" s="72">
        <v>-4265.9147487679747</v>
      </c>
      <c r="K48" s="72">
        <v>6759.5330431788243</v>
      </c>
      <c r="L48" s="72">
        <v>9481.8658313138367</v>
      </c>
    </row>
    <row r="49" spans="2:12" x14ac:dyDescent="0.2">
      <c r="B49" s="46"/>
      <c r="C49" s="46"/>
      <c r="D49" s="46"/>
      <c r="E49" s="46"/>
      <c r="F49" s="70">
        <v>0.09</v>
      </c>
      <c r="G49" s="72">
        <v>-27000</v>
      </c>
      <c r="H49" s="72">
        <v>-21495.412844036699</v>
      </c>
      <c r="I49" s="72">
        <v>-14761.972897904219</v>
      </c>
      <c r="J49" s="72">
        <v>-4723.5876571103854</v>
      </c>
      <c r="K49" s="72">
        <v>5902.7905088675598</v>
      </c>
      <c r="L49" s="72">
        <v>8502.5160540609413</v>
      </c>
    </row>
    <row r="50" spans="2:12" x14ac:dyDescent="0.2">
      <c r="B50" s="46"/>
      <c r="C50" s="46"/>
      <c r="D50" s="46"/>
      <c r="E50" s="46"/>
      <c r="F50" s="70">
        <v>0.1</v>
      </c>
      <c r="G50" s="72">
        <v>-27000</v>
      </c>
      <c r="H50" s="72">
        <v>-21545.454545454544</v>
      </c>
      <c r="I50" s="72">
        <v>-14933.884297520661</v>
      </c>
      <c r="J50" s="72">
        <v>-5166.7918858001522</v>
      </c>
      <c r="K50" s="72">
        <v>5078.4099446759064</v>
      </c>
      <c r="L50" s="72">
        <v>7562.0952369125262</v>
      </c>
    </row>
    <row r="51" spans="2:12" x14ac:dyDescent="0.2">
      <c r="B51" s="46"/>
      <c r="C51" s="46"/>
      <c r="D51" s="46"/>
      <c r="E51" s="46"/>
      <c r="F51" s="70">
        <v>0.11</v>
      </c>
      <c r="G51" s="72">
        <v>-27000</v>
      </c>
      <c r="H51" s="72">
        <v>-21594.594594594593</v>
      </c>
      <c r="I51" s="72">
        <v>-15101.615128642155</v>
      </c>
      <c r="J51" s="72">
        <v>-5596.1271717298023</v>
      </c>
      <c r="K51" s="72">
        <v>4284.8374404452006</v>
      </c>
      <c r="L51" s="72">
        <v>6658.642752679435</v>
      </c>
    </row>
    <row r="52" spans="2:12" x14ac:dyDescent="0.2">
      <c r="B52" s="46"/>
      <c r="C52" s="46"/>
      <c r="D52" s="46"/>
      <c r="E52" s="46"/>
      <c r="F52" s="70">
        <v>0.12</v>
      </c>
      <c r="G52" s="72">
        <v>-27000</v>
      </c>
      <c r="H52" s="72">
        <v>-21642.857142857145</v>
      </c>
      <c r="I52" s="72">
        <v>-15265.306122448983</v>
      </c>
      <c r="J52" s="72">
        <v>-6012.1629008746422</v>
      </c>
      <c r="K52" s="72">
        <v>3520.6082751978265</v>
      </c>
      <c r="L52" s="72">
        <v>5790.3156980722233</v>
      </c>
    </row>
  </sheetData>
  <mergeCells count="2">
    <mergeCell ref="G39:L39"/>
    <mergeCell ref="A3:E3"/>
  </mergeCells>
  <conditionalFormatting sqref="G18:L18 G26:L26 G28:L28 G30:L30">
    <cfRule type="expression" dxfId="1" priority="1" stopIfTrue="1">
      <formula>G$16&gt;$G$15</formula>
    </cfRule>
  </conditionalFormatting>
  <conditionalFormatting sqref="G41:L52">
    <cfRule type="expression" dxfId="0" priority="2" stopIfTrue="1">
      <formula>AND(G$40=$G$15,$F41=$G$11,$G$37="On")</formula>
    </cfRule>
  </conditionalFormatting>
  <dataValidations count="2">
    <dataValidation type="whole" operator="greaterThanOrEqual" allowBlank="1" showInputMessage="1" showErrorMessage="1" sqref="G15" xr:uid="{43D18B68-055F-4489-9529-64553B775417}">
      <formula1>0</formula1>
    </dataValidation>
    <dataValidation type="list" allowBlank="1" showInputMessage="1" showErrorMessage="1" sqref="G37" xr:uid="{224F19F4-EDE0-41FA-AA3B-7D0D2C5F7EF9}">
      <formula1>"On,Off"</formula1>
    </dataValidation>
  </dataValidations>
  <hyperlinks>
    <hyperlink ref="A3:E3" location="HL_Navigator" tooltip="Go to Navigator (Table of Contents)" display="Navigator" xr:uid="{4CF8DA84-514D-4138-BFAE-8BFB4502CB7C}"/>
    <hyperlink ref="A3" location="HL_Navigator" display="Navigator" xr:uid="{8205BF8A-99FC-4B90-BC2B-331638874CD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5" ma:contentTypeDescription="Create a new document." ma:contentTypeScope="" ma:versionID="fb785c618c48361b49d022074eb345ca">
  <xsd:schema xmlns:xsd="http://www.w3.org/2001/XMLSchema" xmlns:xs="http://www.w3.org/2001/XMLSchema" xmlns:p="http://schemas.microsoft.com/office/2006/metadata/properties" xmlns:ns2="ff58d06b-05e3-4c65-85ba-22cd93c7683f" targetNamespace="http://schemas.microsoft.com/office/2006/metadata/properties" ma:root="true" ma:fieldsID="1d3bca82bad7f978a6eeaef0d2b535b5" ns2:_="">
    <xsd:import namespace="ff58d06b-05e3-4c65-85ba-22cd93c76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5175E-56D2-4971-B35D-CE806F4A14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23C7B9-54E6-4240-87D6-9EC62C8B0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2E6DF-ADD8-4409-96CE-13FC14FBB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No_Data_Table_Example</vt:lpstr>
      <vt:lpstr>1D_Data_Table_Example</vt:lpstr>
      <vt:lpstr>2D_Data_Table_Example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Months_in_Quarter</vt:lpstr>
      <vt:lpstr>Months_in_Year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2020-05-27T15:07:58Z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