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nanical Modelling Book\Volume 02\Final screenshots and files\Chapter 02 - What-if Analysis\"/>
    </mc:Choice>
  </mc:AlternateContent>
  <xr:revisionPtr revIDLastSave="0" documentId="13_ncr:1_{773AD27B-BB2B-4282-8353-00E8B27129A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Scenario Illustration" sheetId="11" r:id="rId4"/>
    <sheet name="Model Parameters" sheetId="2" r:id="rId5"/>
    <sheet name="Timing" sheetId="6" r:id="rId6"/>
    <sheet name="Error Checks" sheetId="5" r:id="rId7"/>
  </sheets>
  <definedNames>
    <definedName name="Client_Name">'Model Parameters'!$G$12</definedName>
    <definedName name="Days_in_Year">'Model Parameters'!$G$19</definedName>
    <definedName name="Example_Reporting_Month">Timing!$H$19</definedName>
    <definedName name="HL_1">Cover!$A$3</definedName>
    <definedName name="HL_3">'Style Guide'!$A$3</definedName>
    <definedName name="HL_4">'Scenario Illustration'!$A$3</definedName>
    <definedName name="HL_5" localSheetId="3">'Scenario Illustration'!$A$3</definedName>
    <definedName name="HL_5">'Model Parameters'!$A$3</definedName>
    <definedName name="HL_6">Timing!$A$3</definedName>
    <definedName name="HL_7">'Error Checks'!$A$3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8" i="11" l="1"/>
  <c r="P38" i="11"/>
  <c r="Q38" i="11"/>
  <c r="N38" i="11"/>
  <c r="N16" i="11"/>
  <c r="O16" i="11" s="1"/>
  <c r="L17" i="11"/>
  <c r="L19" i="11"/>
  <c r="L20" i="11"/>
  <c r="N33" i="11" s="1"/>
  <c r="L21" i="11"/>
  <c r="L22" i="11"/>
  <c r="N34" i="11" s="1"/>
  <c r="L23" i="11"/>
  <c r="L24" i="11"/>
  <c r="N35" i="11" s="1"/>
  <c r="L18" i="11"/>
  <c r="N32" i="11" s="1"/>
  <c r="D10" i="11"/>
  <c r="P16" i="11" l="1"/>
  <c r="O17" i="11"/>
  <c r="U17" i="11"/>
  <c r="T17" i="11"/>
  <c r="S17" i="11"/>
  <c r="Q35" i="11"/>
  <c r="P35" i="11"/>
  <c r="O35" i="11"/>
  <c r="O34" i="11"/>
  <c r="P34" i="11" s="1"/>
  <c r="Q34" i="11" s="1"/>
  <c r="O32" i="11"/>
  <c r="P32" i="11" s="1"/>
  <c r="Q32" i="11" s="1"/>
  <c r="O33" i="11"/>
  <c r="P33" i="11" s="1"/>
  <c r="Q33" i="11" s="1"/>
  <c r="N40" i="11"/>
  <c r="Q16" i="11"/>
  <c r="P17" i="11"/>
  <c r="N39" i="11"/>
  <c r="B6" i="11"/>
  <c r="A1" i="11"/>
  <c r="O39" i="11" l="1"/>
  <c r="O40" i="11"/>
  <c r="N41" i="11"/>
  <c r="N42" i="11" s="1"/>
  <c r="N43" i="11" s="1"/>
  <c r="R16" i="11"/>
  <c r="R17" i="11" s="1"/>
  <c r="Q17" i="11"/>
  <c r="Q39" i="11"/>
  <c r="P39" i="11"/>
  <c r="P40" i="11"/>
  <c r="J9" i="6"/>
  <c r="H21" i="6"/>
  <c r="I19" i="6"/>
  <c r="O41" i="11" l="1"/>
  <c r="O42" i="11" s="1"/>
  <c r="O43" i="11" s="1"/>
  <c r="P41" i="11"/>
  <c r="P42" i="11" s="1"/>
  <c r="P43" i="11" s="1"/>
  <c r="Q40" i="11"/>
  <c r="Q41" i="11" s="1"/>
  <c r="K9" i="6"/>
  <c r="J6" i="6"/>
  <c r="Q42" i="11" l="1"/>
  <c r="Q43" i="11" s="1"/>
  <c r="L9" i="6"/>
  <c r="J7" i="6"/>
  <c r="M9" i="6" l="1"/>
  <c r="J5" i="6"/>
  <c r="K6" i="6"/>
  <c r="N9" i="6" l="1"/>
  <c r="K7" i="6"/>
  <c r="O9" i="6" l="1"/>
  <c r="L6" i="6"/>
  <c r="K5" i="6"/>
  <c r="P9" i="6" l="1"/>
  <c r="L7" i="6"/>
  <c r="B11" i="6"/>
  <c r="A1" i="6"/>
  <c r="Q9" i="6" l="1"/>
  <c r="M6" i="6"/>
  <c r="L5" i="6"/>
  <c r="A1" i="5"/>
  <c r="R9" i="6" l="1"/>
  <c r="M7" i="6"/>
  <c r="I37" i="4"/>
  <c r="S9" i="6" l="1"/>
  <c r="M5" i="6"/>
  <c r="N6" i="6"/>
  <c r="A1" i="2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T9" i="6"/>
  <c r="A2" i="11"/>
  <c r="N7" i="6"/>
  <c r="F4" i="5"/>
  <c r="I4" i="2"/>
  <c r="G4" i="3"/>
  <c r="F4" i="6"/>
  <c r="A2" i="6"/>
  <c r="I4" i="4"/>
  <c r="A2" i="2"/>
  <c r="A2" i="5"/>
  <c r="B56" i="4"/>
  <c r="A2" i="4"/>
  <c r="A2" i="3"/>
  <c r="C6" i="1"/>
  <c r="J8" i="6"/>
  <c r="K8" i="6"/>
  <c r="L8" i="6"/>
  <c r="M8" i="6"/>
  <c r="U9" i="6" l="1"/>
  <c r="N8" i="6"/>
  <c r="N5" i="6"/>
  <c r="O6" i="6"/>
  <c r="O7" i="6" l="1"/>
  <c r="O5" i="6" l="1"/>
  <c r="P6" i="6"/>
  <c r="O8" i="6"/>
  <c r="P7" i="6" l="1"/>
  <c r="P8" i="6" l="1"/>
  <c r="P5" i="6"/>
  <c r="Q6" i="6"/>
  <c r="Q7" i="6" l="1"/>
  <c r="Q8" i="6" l="1"/>
  <c r="Q5" i="6"/>
  <c r="R6" i="6"/>
  <c r="R7" i="6" l="1"/>
  <c r="R5" i="6" l="1"/>
  <c r="S6" i="6"/>
  <c r="R8" i="6"/>
  <c r="S7" i="6" l="1"/>
  <c r="T6" i="6" l="1"/>
  <c r="S5" i="6"/>
  <c r="S8" i="6"/>
  <c r="T7" i="6" l="1"/>
  <c r="U6" i="6" l="1"/>
  <c r="T5" i="6"/>
  <c r="T8" i="6"/>
  <c r="U7" i="6" l="1"/>
  <c r="U8" i="6" l="1"/>
  <c r="U5" i="6"/>
</calcChain>
</file>

<file path=xl/sharedStrings.xml><?xml version="1.0" encoding="utf-8"?>
<sst xmlns="http://schemas.openxmlformats.org/spreadsheetml/2006/main" count="141" uniqueCount="107">
  <si>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</si>
  <si>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</si>
  <si>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</si>
  <si>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</si>
  <si>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</si>
  <si>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</si>
  <si>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</si>
  <si>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</si>
  <si>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</si>
  <si>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</si>
  <si>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</si>
  <si>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</si>
  <si>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</si>
  <si>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</si>
  <si>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</si>
  <si>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</si>
  <si>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</si>
  <si>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</si>
  <si>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</si>
  <si>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</si>
  <si>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</si>
  <si>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</si>
  <si>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</si>
  <si>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</si>
  <si>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</si>
  <si>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</si>
  <si>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</si>
  <si>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</si>
  <si>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</si>
  <si>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</si>
  <si>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</si>
  <si>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</si>
  <si>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</si>
  <si>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</si>
  <si>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</si>
  <si>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</si>
  <si>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</si>
  <si>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</si>
  <si>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</si>
  <si>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</si>
  <si>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</si>
  <si>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</si>
  <si>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</si>
  <si>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</si>
  <si>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</si>
  <si>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</si>
  <si>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</si>
  <si>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</si>
  <si>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</si>
  <si>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</si>
  <si>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</si>
  <si>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</si>
  <si>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</si>
  <si>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</si>
  <si>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</si>
  <si>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</si>
  <si>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</si>
  <si>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</si>
  <si>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</si>
  <si>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</si>
  <si>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</si>
  <si>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</si>
  <si>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</si>
  <si>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</si>
  <si>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</si>
  <si>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</si>
  <si>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</si>
  <si>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</si>
  <si>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</si>
  <si>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</si>
  <si>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</si>
  <si>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</si>
  <si>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</si>
  <si>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</si>
  <si>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</si>
  <si>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</si>
  <si>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</si>
  <si>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</si>
  <si>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</si>
  <si>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</si>
  <si>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</si>
  <si>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</si>
  <si>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Tax Rate</t>
  </si>
  <si>
    <t>Not used</t>
  </si>
  <si>
    <t>How OFFSET can assist with scenario analysis.</t>
  </si>
  <si>
    <t>Scenario Table</t>
  </si>
  <si>
    <t>Base Year Unit Price</t>
  </si>
  <si>
    <t>Unit Price Growth Rate</t>
  </si>
  <si>
    <t>Base Year Volume</t>
  </si>
  <si>
    <t>Volume Increase p.a.</t>
  </si>
  <si>
    <t>Unit Cost Price</t>
  </si>
  <si>
    <t>Unit Cost Growth Rate</t>
  </si>
  <si>
    <t>Basic Outputs</t>
  </si>
  <si>
    <t>Unit Price</t>
  </si>
  <si>
    <t>Volume</t>
  </si>
  <si>
    <t>Unit Cost</t>
  </si>
  <si>
    <t>Revenue</t>
  </si>
  <si>
    <t>Costs</t>
  </si>
  <si>
    <t>Profit Before Tax</t>
  </si>
  <si>
    <t>Tax</t>
  </si>
  <si>
    <t>Profit After Tax</t>
  </si>
  <si>
    <t>Scenario Number</t>
  </si>
  <si>
    <t>Scenario Name</t>
  </si>
  <si>
    <t>Base</t>
  </si>
  <si>
    <t>Amts Used</t>
  </si>
  <si>
    <t>Scenario Illustration</t>
  </si>
  <si>
    <t>SumProduct Pty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</si>
</sst>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0.0%"/>
    <numFmt numFmtId="181" formatCode="&quot;Period &quot;#,##0"/>
  </numFmts>
  <fonts count="34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7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33" fillId="5" borderId="7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8" applyNumberFormat="0" applyAlignment="0"/>
    <xf numFmtId="41" fontId="1" fillId="0" borderId="9" applyNumberFormat="0" applyFont="0" applyFill="0" applyAlignment="0"/>
    <xf numFmtId="168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7">
      <alignment horizontal="center"/>
    </xf>
    <xf numFmtId="41" fontId="5" fillId="8" borderId="8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12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3" applyNumberFormat="0" applyFill="0" applyAlignment="0" applyProtection="0"/>
    <xf numFmtId="0" fontId="19" fillId="0" borderId="14" applyNumberFormat="0" applyFill="0" applyAlignment="0" applyProtection="0"/>
    <xf numFmtId="0" fontId="18" fillId="0" borderId="15" applyNumberFormat="0" applyFill="0" applyAlignment="0" applyProtection="0"/>
    <xf numFmtId="172" fontId="16" fillId="3" borderId="1"/>
  </cellStyleXfs>
  <cellXfs count="101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3" fillId="0" borderId="3" xfId="13" applyAlignment="1">
      <alignment horizontal="center"/>
    </xf>
    <xf numFmtId="166" fontId="23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11" borderId="0" xfId="33" applyBorder="1">
      <alignment horizontal="center"/>
    </xf>
    <xf numFmtId="0" fontId="25" fillId="4" borderId="7" xfId="14">
      <protection locked="0"/>
    </xf>
    <xf numFmtId="0" fontId="12" fillId="0" borderId="0" xfId="0" applyFont="1" applyBorder="1"/>
    <xf numFmtId="0" fontId="23" fillId="0" borderId="3" xfId="13" applyAlignment="1"/>
    <xf numFmtId="167" fontId="33" fillId="5" borderId="7" xfId="18"/>
    <xf numFmtId="164" fontId="2" fillId="2" borderId="2" xfId="19">
      <alignment horizontal="center"/>
      <protection locked="0"/>
    </xf>
    <xf numFmtId="0" fontId="28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6" fillId="7" borderId="2" xfId="27"/>
    <xf numFmtId="0" fontId="7" fillId="0" borderId="0" xfId="28"/>
    <xf numFmtId="171" fontId="29" fillId="7" borderId="7" xfId="31">
      <alignment horizontal="center"/>
    </xf>
    <xf numFmtId="41" fontId="0" fillId="8" borderId="8" xfId="32" applyFont="1"/>
    <xf numFmtId="0" fontId="30" fillId="0" borderId="0" xfId="34"/>
    <xf numFmtId="0" fontId="31" fillId="9" borderId="12" xfId="35">
      <protection locked="0"/>
    </xf>
    <xf numFmtId="41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79" fontId="23" fillId="0" borderId="0" xfId="16">
      <alignment horizontal="center"/>
    </xf>
    <xf numFmtId="178" fontId="24" fillId="0" borderId="0" xfId="17">
      <alignment horizontal="center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0" fontId="0" fillId="0" borderId="0" xfId="0" applyBorder="1"/>
    <xf numFmtId="0" fontId="14" fillId="0" borderId="0" xfId="7"/>
    <xf numFmtId="0" fontId="15" fillId="0" borderId="0" xfId="9"/>
    <xf numFmtId="172" fontId="16" fillId="3" borderId="1" xfId="41"/>
    <xf numFmtId="41" fontId="25" fillId="4" borderId="7" xfId="14" applyNumberFormat="1">
      <protection locked="0"/>
    </xf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NumberFormat="1" applyBorder="1">
      <alignment horizontal="center"/>
    </xf>
    <xf numFmtId="177" fontId="23" fillId="0" borderId="3" xfId="13" applyNumberFormat="1">
      <alignment horizontal="center"/>
    </xf>
    <xf numFmtId="41" fontId="26" fillId="0" borderId="3" xfId="2" applyFont="1" applyBorder="1" applyAlignment="1"/>
    <xf numFmtId="0" fontId="27" fillId="0" borderId="0" xfId="8">
      <alignment horizontal="left"/>
      <protection locked="0"/>
    </xf>
    <xf numFmtId="0" fontId="0" fillId="0" borderId="0" xfId="0"/>
    <xf numFmtId="168" fontId="24" fillId="0" borderId="16" xfId="26" applyFont="1" applyBorder="1"/>
    <xf numFmtId="0" fontId="0" fillId="0" borderId="0" xfId="0"/>
    <xf numFmtId="0" fontId="13" fillId="11" borderId="0" xfId="33">
      <alignment horizontal="center"/>
    </xf>
    <xf numFmtId="164" fontId="18" fillId="0" borderId="0" xfId="12" applyNumberFormat="1"/>
    <xf numFmtId="0" fontId="23" fillId="7" borderId="2" xfId="27" applyFont="1"/>
    <xf numFmtId="44" fontId="23" fillId="7" borderId="2" xfId="3" applyFont="1" applyFill="1" applyBorder="1"/>
    <xf numFmtId="44" fontId="33" fillId="5" borderId="7" xfId="3" applyFont="1" applyFill="1" applyBorder="1"/>
    <xf numFmtId="44" fontId="25" fillId="4" borderId="7" xfId="3" applyFont="1" applyFill="1" applyBorder="1" applyProtection="1">
      <protection locked="0"/>
    </xf>
    <xf numFmtId="180" fontId="23" fillId="7" borderId="2" xfId="5" applyNumberFormat="1" applyFont="1" applyFill="1" applyBorder="1"/>
    <xf numFmtId="180" fontId="33" fillId="5" borderId="7" xfId="5" applyNumberFormat="1" applyFont="1" applyFill="1" applyBorder="1"/>
    <xf numFmtId="180" fontId="25" fillId="4" borderId="7" xfId="5" applyNumberFormat="1" applyFont="1" applyFill="1" applyBorder="1" applyProtection="1">
      <protection locked="0"/>
    </xf>
    <xf numFmtId="42" fontId="23" fillId="7" borderId="2" xfId="4" applyFont="1" applyFill="1" applyBorder="1"/>
    <xf numFmtId="42" fontId="33" fillId="5" borderId="7" xfId="4" applyFont="1" applyFill="1" applyBorder="1"/>
    <xf numFmtId="42" fontId="25" fillId="4" borderId="7" xfId="4" applyFont="1" applyFill="1" applyBorder="1" applyProtection="1">
      <protection locked="0"/>
    </xf>
    <xf numFmtId="43" fontId="23" fillId="7" borderId="2" xfId="1" applyFont="1" applyFill="1" applyBorder="1"/>
    <xf numFmtId="43" fontId="33" fillId="5" borderId="7" xfId="1" applyFont="1" applyFill="1" applyBorder="1"/>
    <xf numFmtId="43" fontId="25" fillId="4" borderId="7" xfId="1" applyFont="1" applyFill="1" applyBorder="1" applyProtection="1">
      <protection locked="0"/>
    </xf>
    <xf numFmtId="0" fontId="13" fillId="11" borderId="0" xfId="33" applyAlignment="1">
      <alignment horizontal="left"/>
    </xf>
    <xf numFmtId="180" fontId="28" fillId="6" borderId="8" xfId="21" applyNumberFormat="1"/>
    <xf numFmtId="44" fontId="28" fillId="6" borderId="8" xfId="21" applyNumberFormat="1"/>
    <xf numFmtId="42" fontId="28" fillId="6" borderId="8" xfId="21" applyNumberFormat="1"/>
    <xf numFmtId="43" fontId="28" fillId="6" borderId="8" xfId="21" applyNumberFormat="1"/>
    <xf numFmtId="168" fontId="0" fillId="0" borderId="17" xfId="26" applyFont="1" applyBorder="1"/>
    <xf numFmtId="168" fontId="24" fillId="0" borderId="0" xfId="26" applyFont="1"/>
    <xf numFmtId="181" fontId="13" fillId="11" borderId="0" xfId="33" applyNumberFormat="1">
      <alignment horizontal="center"/>
    </xf>
    <xf numFmtId="0" fontId="24" fillId="0" borderId="0" xfId="0" applyFont="1"/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 applyBorder="1"/>
    <xf numFmtId="0" fontId="13" fillId="11" borderId="0" xfId="33">
      <alignment horizontal="center"/>
    </xf>
    <xf numFmtId="0" fontId="0" fillId="0" borderId="0" xfId="0"/>
    <xf numFmtId="0" fontId="13" fillId="11" borderId="0" xfId="33" applyBorder="1">
      <alignment horizontal="center"/>
    </xf>
    <xf numFmtId="0" fontId="23" fillId="0" borderId="4" xfId="13" applyBorder="1" applyAlignment="1">
      <alignment horizontal="left"/>
    </xf>
    <xf numFmtId="0" fontId="23" fillId="0" borderId="5" xfId="13" applyBorder="1" applyAlignment="1">
      <alignment horizontal="left"/>
    </xf>
    <xf numFmtId="0" fontId="23" fillId="0" borderId="6" xfId="13" applyBorder="1" applyAlignment="1">
      <alignment horizontal="left"/>
    </xf>
    <xf numFmtId="0" fontId="25" fillId="4" borderId="7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2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6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6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90" t="s">
        <v>1</v>
      </c>
    </row>
    <row r="5" spans="1:19" ht="20.25" x14ac:dyDescent="0.3">
      <c r="C5" s="50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51" t="str">
        <f ca="1">Model_Name</f>
        <v>Chapter 2.3 - SP Using OFFSET for Scenario Analysis.xlsx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6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91" t="s">
        <v>84</v>
      </c>
      <c r="D17" s="91"/>
      <c r="E17" s="91"/>
      <c r="F17" s="91"/>
      <c r="G17" s="91"/>
      <c r="H17" s="91"/>
      <c r="I17" s="91"/>
      <c r="J17" s="91"/>
    </row>
    <row r="18" spans="3:10" ht="12.75" x14ac:dyDescent="0.2">
      <c r="C18" s="91"/>
      <c r="D18" s="91"/>
      <c r="E18" s="91"/>
      <c r="F18" s="91"/>
      <c r="G18" s="91"/>
      <c r="H18" s="91"/>
      <c r="I18" s="91"/>
      <c r="J18" s="91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92" t="s">
        <v>22</v>
      </c>
      <c r="H21" s="92"/>
      <c r="I21" s="92"/>
      <c r="J21" s="8"/>
    </row>
    <row r="22" spans="3:10" ht="12.75" x14ac:dyDescent="0.2">
      <c r="C22" s="11" t="s">
        <v>23</v>
      </c>
      <c r="D22" s="10"/>
      <c r="E22" s="8"/>
      <c r="F22" s="8"/>
      <c r="G22" s="92" t="s">
        <v>24</v>
      </c>
      <c r="H22" s="92"/>
      <c r="I22" s="92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50" t="s">
        <v>1</v>
      </c>
      <c r="F1" s="13"/>
      <c r="G1" s="13"/>
    </row>
    <row r="2" spans="1:24" ht="18" x14ac:dyDescent="0.25">
      <c r="A2" s="51" t="str">
        <f ca="1">Model_Name</f>
        <v>Chapter 2.3 - SP Using OFFSET for Scenario Analysis.xlsx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52">
        <v>1</v>
      </c>
      <c r="C7" s="52" t="s">
        <v>25</v>
      </c>
      <c r="D7" s="52"/>
      <c r="E7" s="52"/>
      <c r="F7" s="52"/>
      <c r="G7" s="52"/>
      <c r="H7" s="52"/>
      <c r="I7" s="52"/>
      <c r="J7" s="52"/>
      <c r="K7" s="52"/>
      <c r="L7" s="5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90" t="s">
        <v>26</v>
      </c>
    </row>
    <row r="10" spans="1:24" x14ac:dyDescent="0.2">
      <c r="F10" s="90" t="s">
        <v>27</v>
      </c>
    </row>
    <row r="11" spans="1:24" x14ac:dyDescent="0.2">
      <c r="F11" s="90" t="s">
        <v>105</v>
      </c>
    </row>
    <row r="12" spans="1:24" x14ac:dyDescent="0.2">
      <c r="F12" s="90" t="s">
        <v>0</v>
      </c>
    </row>
    <row r="13" spans="1:24" x14ac:dyDescent="0.2">
      <c r="F13" s="90" t="s">
        <v>70</v>
      </c>
    </row>
    <row r="14" spans="1:24" x14ac:dyDescent="0.2">
      <c r="F14" s="90" t="s">
        <v>66</v>
      </c>
    </row>
    <row r="15" spans="1:24" x14ac:dyDescent="0.2">
      <c r="F15" s="62"/>
    </row>
  </sheetData>
  <hyperlinks>
    <hyperlink ref="A3:E3" location="HL_Navigator" tooltip="Go to Navigator (Table of Contents)" display="Navigator" xr:uid="{00000000-0004-0000-0100-000000000000}"/>
    <hyperlink ref="F9" location="HL_1" display="Cover" xr:uid="{755FD7D9-2D94-44CE-A180-711945855BC7}"/>
    <hyperlink ref="F10" location="HL_3" display="Style Guide" xr:uid="{7ED47AB5-9DD1-4D83-9DDD-D2A6C3ACC586}"/>
    <hyperlink ref="F11" location="HL_4" display="Scenario Illustration" xr:uid="{DD6C75F0-D934-465D-8799-258440ACBE89}"/>
    <hyperlink ref="F12" location="HL_5" display="Model Parameters" xr:uid="{89FD9709-7E3C-4743-9446-41A2C08433CD}"/>
    <hyperlink ref="F13" location="HL_6" display="Timing" xr:uid="{906142F8-77EB-420B-89C0-1AA039F110E1}"/>
    <hyperlink ref="F14" location="HL_7" display="Error Checks" xr:uid="{136CEF87-0CCB-4533-8EE1-A7E8523AD02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1" t="str">
        <f ca="1">Model_Name</f>
        <v>Chapter 2.3 - SP Using OFFSET for Scenario Analysis.xlsx</v>
      </c>
    </row>
    <row r="3" spans="1:13" x14ac:dyDescent="0.2">
      <c r="A3" s="92" t="s">
        <v>1</v>
      </c>
      <c r="B3" s="92"/>
      <c r="C3" s="92"/>
      <c r="D3" s="92"/>
      <c r="E3" s="92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52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94" t="s">
        <v>29</v>
      </c>
      <c r="D8" s="94"/>
      <c r="E8" s="94"/>
      <c r="F8" s="94"/>
      <c r="G8" s="94"/>
      <c r="H8" s="14"/>
      <c r="I8" s="14" t="s">
        <v>30</v>
      </c>
      <c r="J8" s="14"/>
      <c r="K8" s="14" t="s">
        <v>31</v>
      </c>
    </row>
    <row r="9" spans="1:13" outlineLevel="1" x14ac:dyDescent="0.2">
      <c r="C9" s="93"/>
      <c r="D9" s="93"/>
      <c r="E9" s="93"/>
      <c r="F9" s="93"/>
      <c r="G9" s="93"/>
      <c r="H9" s="49"/>
      <c r="I9" s="49"/>
      <c r="J9" s="17"/>
      <c r="K9" s="20"/>
    </row>
    <row r="10" spans="1:13" ht="20.25" outlineLevel="1" x14ac:dyDescent="0.3">
      <c r="C10" s="93" t="s">
        <v>32</v>
      </c>
      <c r="D10" s="93"/>
      <c r="E10" s="93"/>
      <c r="F10" s="93"/>
      <c r="G10" s="93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93" t="s">
        <v>5</v>
      </c>
      <c r="D11" s="93"/>
      <c r="E11" s="93"/>
      <c r="F11" s="93"/>
      <c r="G11" s="93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93"/>
      <c r="D12" s="93"/>
      <c r="E12" s="93"/>
      <c r="F12" s="93"/>
      <c r="G12" s="93"/>
      <c r="H12" s="15"/>
      <c r="I12" s="15"/>
      <c r="J12" s="17"/>
      <c r="K12" s="20"/>
    </row>
    <row r="13" spans="1:13" ht="16.5" outlineLevel="1" thickBot="1" x14ac:dyDescent="0.3">
      <c r="C13" s="93" t="s">
        <v>33</v>
      </c>
      <c r="D13" s="93"/>
      <c r="E13" s="93"/>
      <c r="F13" s="93"/>
      <c r="G13" s="93"/>
      <c r="H13" s="15"/>
      <c r="I13" s="48" t="str">
        <f>C13</f>
        <v>Header 1</v>
      </c>
      <c r="J13" s="17"/>
      <c r="K13" s="18" t="s">
        <v>33</v>
      </c>
    </row>
    <row r="14" spans="1:13" ht="17.25" outlineLevel="1" thickTop="1" x14ac:dyDescent="0.25">
      <c r="C14" s="93" t="s">
        <v>34</v>
      </c>
      <c r="D14" s="93"/>
      <c r="E14" s="93"/>
      <c r="F14" s="93"/>
      <c r="G14" s="93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93" t="s">
        <v>35</v>
      </c>
      <c r="D15" s="93"/>
      <c r="E15" s="93"/>
      <c r="F15" s="93"/>
      <c r="G15" s="93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93" t="s">
        <v>36</v>
      </c>
      <c r="D16" s="93"/>
      <c r="E16" s="93"/>
      <c r="F16" s="93"/>
      <c r="G16" s="93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93"/>
      <c r="D17" s="93"/>
      <c r="E17" s="93"/>
      <c r="F17" s="93"/>
      <c r="G17" s="93"/>
      <c r="H17" s="15"/>
      <c r="I17" s="15"/>
      <c r="J17" s="17"/>
      <c r="K17" s="20"/>
    </row>
    <row r="18" spans="2:14" ht="15" outlineLevel="1" x14ac:dyDescent="0.25">
      <c r="C18" s="93" t="s">
        <v>37</v>
      </c>
      <c r="D18" s="93"/>
      <c r="E18" s="93"/>
      <c r="F18" s="93"/>
      <c r="G18" s="93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93"/>
      <c r="D19" s="93"/>
      <c r="E19" s="93"/>
      <c r="F19" s="93"/>
      <c r="G19" s="93"/>
      <c r="H19" s="15"/>
      <c r="I19" s="15"/>
      <c r="J19" s="17"/>
      <c r="K19" s="20"/>
      <c r="N19" s="23"/>
    </row>
    <row r="20" spans="2:14" ht="15" outlineLevel="1" x14ac:dyDescent="0.25">
      <c r="C20" s="93" t="s">
        <v>38</v>
      </c>
      <c r="D20" s="93"/>
      <c r="E20" s="93"/>
      <c r="F20" s="93"/>
      <c r="G20" s="93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2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96" t="s">
        <v>29</v>
      </c>
      <c r="D25" s="96"/>
      <c r="E25" s="96"/>
      <c r="F25" s="96"/>
      <c r="G25" s="96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93"/>
      <c r="D26" s="93"/>
      <c r="E26" s="93"/>
      <c r="F26" s="93"/>
      <c r="G26" s="93"/>
      <c r="H26" s="49"/>
      <c r="I26" s="49"/>
      <c r="J26" s="17"/>
      <c r="K26" s="18"/>
    </row>
    <row r="27" spans="2:14" ht="15" outlineLevel="1" x14ac:dyDescent="0.25">
      <c r="C27" s="93" t="s">
        <v>40</v>
      </c>
      <c r="D27" s="93"/>
      <c r="E27" s="93"/>
      <c r="F27" s="93"/>
      <c r="G27" s="93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93"/>
      <c r="D28" s="93"/>
      <c r="E28" s="93"/>
      <c r="F28" s="93"/>
      <c r="G28" s="93"/>
      <c r="H28" s="15"/>
      <c r="I28" s="15"/>
      <c r="J28" s="15"/>
      <c r="K28" s="26"/>
    </row>
    <row r="29" spans="2:14" ht="15" outlineLevel="1" x14ac:dyDescent="0.25">
      <c r="C29" s="93" t="s">
        <v>41</v>
      </c>
      <c r="D29" s="93"/>
      <c r="E29" s="93"/>
      <c r="F29" s="93"/>
      <c r="G29" s="93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93"/>
      <c r="D30" s="93"/>
      <c r="E30" s="93"/>
      <c r="F30" s="93"/>
      <c r="G30" s="93"/>
      <c r="H30" s="15"/>
      <c r="I30" s="15"/>
      <c r="J30" s="15"/>
      <c r="K30" s="26"/>
    </row>
    <row r="31" spans="2:14" ht="15" outlineLevel="1" x14ac:dyDescent="0.25">
      <c r="C31" s="95" t="s">
        <v>42</v>
      </c>
      <c r="D31" s="95"/>
      <c r="E31" s="95"/>
      <c r="F31" s="95"/>
      <c r="G31" s="95"/>
      <c r="I31" s="28"/>
      <c r="K31" s="26" t="str">
        <f>C31</f>
        <v>Empty</v>
      </c>
    </row>
    <row r="32" spans="2:14" ht="15" outlineLevel="1" x14ac:dyDescent="0.25">
      <c r="C32" s="95"/>
      <c r="D32" s="95"/>
      <c r="E32" s="95"/>
      <c r="F32" s="95"/>
      <c r="G32" s="95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95" t="s">
        <v>44</v>
      </c>
      <c r="D35" s="95"/>
      <c r="E35" s="95"/>
      <c r="F35" s="95"/>
      <c r="G35" s="95"/>
      <c r="I35" s="12" t="s">
        <v>44</v>
      </c>
      <c r="K35" s="26" t="str">
        <f>C35</f>
        <v>Hyperlink</v>
      </c>
    </row>
    <row r="36" spans="3:11" ht="15" outlineLevel="1" x14ac:dyDescent="0.25">
      <c r="C36" s="95"/>
      <c r="D36" s="95"/>
      <c r="E36" s="95"/>
      <c r="F36" s="95"/>
      <c r="G36" s="95"/>
      <c r="K36" s="26"/>
    </row>
    <row r="37" spans="3:11" ht="15" outlineLevel="1" x14ac:dyDescent="0.25">
      <c r="C37" s="95" t="s">
        <v>45</v>
      </c>
      <c r="D37" s="95"/>
      <c r="E37" s="95"/>
      <c r="F37" s="95"/>
      <c r="G37" s="95"/>
      <c r="I37" s="30" t="str">
        <f>'Error Checks'!E12</f>
        <v>Not used</v>
      </c>
      <c r="K37" s="26" t="str">
        <f>C37</f>
        <v>Internal Reference</v>
      </c>
    </row>
    <row r="38" spans="3:11" ht="15" outlineLevel="1" x14ac:dyDescent="0.25">
      <c r="C38" s="95"/>
      <c r="D38" s="95"/>
      <c r="E38" s="95"/>
      <c r="F38" s="95"/>
      <c r="G38" s="95"/>
      <c r="K38" s="26"/>
    </row>
    <row r="39" spans="3:11" ht="15" outlineLevel="1" x14ac:dyDescent="0.25">
      <c r="C39" s="95" t="s">
        <v>46</v>
      </c>
      <c r="D39" s="95"/>
      <c r="E39" s="95"/>
      <c r="F39" s="95"/>
      <c r="G39" s="95"/>
      <c r="I39" s="31">
        <v>77</v>
      </c>
      <c r="K39" s="26" t="s">
        <v>47</v>
      </c>
    </row>
    <row r="40" spans="3:11" ht="15" outlineLevel="1" x14ac:dyDescent="0.25">
      <c r="C40" s="95"/>
      <c r="D40" s="95"/>
      <c r="E40" s="95"/>
      <c r="F40" s="95"/>
      <c r="G40" s="95"/>
      <c r="K40" s="26"/>
    </row>
    <row r="41" spans="3:11" ht="15" outlineLevel="1" x14ac:dyDescent="0.25">
      <c r="C41" s="95" t="s">
        <v>48</v>
      </c>
      <c r="D41" s="95"/>
      <c r="E41" s="95"/>
      <c r="F41" s="95"/>
      <c r="G41" s="95"/>
      <c r="I41" s="32">
        <f>I39</f>
        <v>77</v>
      </c>
      <c r="K41" s="26" t="str">
        <f>C41</f>
        <v>Line Total</v>
      </c>
    </row>
    <row r="42" spans="3:11" ht="15" outlineLevel="1" x14ac:dyDescent="0.25">
      <c r="C42" s="95"/>
      <c r="D42" s="95"/>
      <c r="E42" s="95"/>
      <c r="F42" s="95"/>
      <c r="G42" s="95"/>
      <c r="K42" s="26"/>
    </row>
    <row r="43" spans="3:11" ht="15" outlineLevel="1" x14ac:dyDescent="0.25">
      <c r="C43" s="95" t="s">
        <v>49</v>
      </c>
      <c r="D43" s="95"/>
      <c r="E43" s="95"/>
      <c r="F43" s="95"/>
      <c r="G43" s="95"/>
      <c r="I43" s="33">
        <v>365</v>
      </c>
      <c r="K43" s="26" t="str">
        <f>C43</f>
        <v>Parameter</v>
      </c>
    </row>
    <row r="44" spans="3:11" ht="15" outlineLevel="1" x14ac:dyDescent="0.25">
      <c r="C44" s="95"/>
      <c r="D44" s="95"/>
      <c r="E44" s="95"/>
      <c r="F44" s="95"/>
      <c r="G44" s="95"/>
      <c r="K44" s="26"/>
    </row>
    <row r="45" spans="3:11" ht="15" outlineLevel="1" x14ac:dyDescent="0.25">
      <c r="C45" s="95" t="s">
        <v>50</v>
      </c>
      <c r="D45" s="95"/>
      <c r="E45" s="95"/>
      <c r="F45" s="95"/>
      <c r="G45" s="95"/>
      <c r="I45" s="34" t="s">
        <v>51</v>
      </c>
      <c r="K45" s="26" t="str">
        <f>C45</f>
        <v>Range Name Description</v>
      </c>
    </row>
    <row r="46" spans="3:11" ht="15" outlineLevel="1" x14ac:dyDescent="0.25">
      <c r="C46" s="95"/>
      <c r="D46" s="95"/>
      <c r="E46" s="95"/>
      <c r="F46" s="95"/>
      <c r="G46" s="95"/>
      <c r="K46" s="26"/>
    </row>
    <row r="47" spans="3:11" ht="15" outlineLevel="1" x14ac:dyDescent="0.25">
      <c r="C47" s="95" t="s">
        <v>52</v>
      </c>
      <c r="D47" s="95"/>
      <c r="E47" s="95"/>
      <c r="F47" s="95"/>
      <c r="G47" s="95"/>
      <c r="I47" s="35">
        <f>ROW(C47)</f>
        <v>47</v>
      </c>
      <c r="K47" s="26" t="s">
        <v>53</v>
      </c>
    </row>
    <row r="48" spans="3:11" ht="15" outlineLevel="1" x14ac:dyDescent="0.25">
      <c r="C48" s="95"/>
      <c r="D48" s="95"/>
      <c r="E48" s="95"/>
      <c r="F48" s="95"/>
      <c r="G48" s="95"/>
      <c r="K48" s="26"/>
    </row>
    <row r="49" spans="2:13" ht="15" outlineLevel="1" x14ac:dyDescent="0.25">
      <c r="C49" s="95" t="s">
        <v>54</v>
      </c>
      <c r="D49" s="95"/>
      <c r="E49" s="95"/>
      <c r="F49" s="95"/>
      <c r="G49" s="95"/>
      <c r="I49" s="36">
        <f>I41</f>
        <v>77</v>
      </c>
      <c r="K49" s="26" t="str">
        <f>C49</f>
        <v>Row Summary</v>
      </c>
    </row>
    <row r="50" spans="2:13" ht="15" outlineLevel="1" x14ac:dyDescent="0.25">
      <c r="C50" s="95"/>
      <c r="D50" s="95"/>
      <c r="E50" s="95"/>
      <c r="F50" s="95"/>
      <c r="G50" s="95"/>
      <c r="K50" s="26"/>
    </row>
    <row r="51" spans="2:13" ht="15" outlineLevel="1" x14ac:dyDescent="0.25">
      <c r="C51" s="95" t="s">
        <v>55</v>
      </c>
      <c r="D51" s="95"/>
      <c r="E51" s="95"/>
      <c r="F51" s="95"/>
      <c r="G51" s="95"/>
      <c r="I51" s="37" t="s">
        <v>69</v>
      </c>
      <c r="K51" s="26" t="str">
        <f>C51</f>
        <v>Units</v>
      </c>
    </row>
    <row r="52" spans="2:13" ht="15" outlineLevel="1" x14ac:dyDescent="0.25">
      <c r="C52" s="95"/>
      <c r="D52" s="95"/>
      <c r="E52" s="95"/>
      <c r="F52" s="95"/>
      <c r="G52" s="95"/>
      <c r="K52" s="26"/>
    </row>
    <row r="53" spans="2:13" ht="15" outlineLevel="1" x14ac:dyDescent="0.25">
      <c r="C53" s="95" t="s">
        <v>56</v>
      </c>
      <c r="D53" s="95"/>
      <c r="E53" s="95"/>
      <c r="F53" s="95"/>
      <c r="G53" s="95"/>
      <c r="I53" s="38"/>
      <c r="K53" s="26" t="str">
        <f>C53</f>
        <v>WIP</v>
      </c>
    </row>
    <row r="54" spans="2:13" ht="15" outlineLevel="1" x14ac:dyDescent="0.25">
      <c r="C54" s="95"/>
      <c r="D54" s="95"/>
      <c r="E54" s="95"/>
      <c r="F54" s="95"/>
      <c r="G54" s="95"/>
      <c r="K54" s="26"/>
    </row>
    <row r="55" spans="2:13" outlineLevel="1" x14ac:dyDescent="0.2">
      <c r="C55" s="95"/>
      <c r="D55" s="95"/>
      <c r="E55" s="95"/>
      <c r="F55" s="95"/>
      <c r="G55" s="95"/>
    </row>
    <row r="56" spans="2:13" ht="16.5" thickBot="1" x14ac:dyDescent="0.3">
      <c r="B56" s="52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94" t="s">
        <v>29</v>
      </c>
      <c r="D58" s="94"/>
      <c r="E58" s="94"/>
      <c r="F58" s="94"/>
      <c r="G58" s="94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95" t="s">
        <v>58</v>
      </c>
      <c r="D60" s="95"/>
      <c r="E60" s="95"/>
      <c r="F60" s="95"/>
      <c r="G60" s="95"/>
      <c r="I60" s="55">
        <v>123456.789</v>
      </c>
      <c r="K60" s="26" t="str">
        <f t="shared" ref="K60:K66" si="0">C60</f>
        <v>Comma</v>
      </c>
    </row>
    <row r="61" spans="2:13" ht="15" outlineLevel="1" x14ac:dyDescent="0.25">
      <c r="C61" s="95"/>
      <c r="D61" s="95"/>
      <c r="E61" s="95"/>
      <c r="F61" s="95"/>
      <c r="G61" s="95"/>
      <c r="K61" s="26"/>
    </row>
    <row r="62" spans="2:13" ht="15" outlineLevel="1" x14ac:dyDescent="0.25">
      <c r="C62" s="95" t="s">
        <v>59</v>
      </c>
      <c r="D62" s="95"/>
      <c r="E62" s="95"/>
      <c r="F62" s="95"/>
      <c r="G62" s="95"/>
      <c r="I62" s="54">
        <v>-123456.789</v>
      </c>
      <c r="K62" s="26" t="str">
        <f t="shared" si="0"/>
        <v>Comma [0]</v>
      </c>
    </row>
    <row r="63" spans="2:13" ht="15" outlineLevel="1" x14ac:dyDescent="0.25">
      <c r="C63" s="95"/>
      <c r="D63" s="95"/>
      <c r="E63" s="95"/>
      <c r="F63" s="95"/>
      <c r="G63" s="95"/>
      <c r="K63" s="26"/>
    </row>
    <row r="64" spans="2:13" ht="15" outlineLevel="1" x14ac:dyDescent="0.25">
      <c r="C64" s="95" t="s">
        <v>60</v>
      </c>
      <c r="D64" s="95"/>
      <c r="E64" s="95"/>
      <c r="F64" s="95"/>
      <c r="G64" s="95"/>
      <c r="I64" s="56">
        <v>123456.789</v>
      </c>
      <c r="K64" s="26" t="str">
        <f t="shared" si="0"/>
        <v>Currency</v>
      </c>
    </row>
    <row r="65" spans="3:11" ht="15" outlineLevel="1" x14ac:dyDescent="0.25">
      <c r="C65" s="95"/>
      <c r="D65" s="95"/>
      <c r="E65" s="95"/>
      <c r="F65" s="95"/>
      <c r="G65" s="95"/>
      <c r="K65" s="26"/>
    </row>
    <row r="66" spans="3:11" ht="15" outlineLevel="1" x14ac:dyDescent="0.25">
      <c r="C66" s="95" t="s">
        <v>61</v>
      </c>
      <c r="D66" s="95"/>
      <c r="E66" s="95"/>
      <c r="F66" s="95"/>
      <c r="G66" s="95"/>
      <c r="I66" s="57">
        <v>123456.789</v>
      </c>
      <c r="K66" s="26" t="str">
        <f t="shared" si="0"/>
        <v>Currency [0]</v>
      </c>
    </row>
    <row r="67" spans="3:11" ht="15" outlineLevel="1" x14ac:dyDescent="0.25">
      <c r="C67" s="95"/>
      <c r="D67" s="95"/>
      <c r="E67" s="95"/>
      <c r="F67" s="95"/>
      <c r="G67" s="95"/>
      <c r="K67" s="26"/>
    </row>
    <row r="68" spans="3:11" ht="15" outlineLevel="1" x14ac:dyDescent="0.25">
      <c r="C68" s="93" t="s">
        <v>62</v>
      </c>
      <c r="D68" s="93"/>
      <c r="E68" s="93"/>
      <c r="F68" s="93"/>
      <c r="G68" s="93"/>
      <c r="H68" s="15"/>
      <c r="I68" s="58">
        <f ca="1">TODAY()</f>
        <v>43977</v>
      </c>
      <c r="J68" s="15"/>
      <c r="K68" s="26" t="str">
        <f>C68</f>
        <v>Date</v>
      </c>
    </row>
    <row r="69" spans="3:11" ht="15" outlineLevel="1" x14ac:dyDescent="0.25">
      <c r="C69" s="93"/>
      <c r="D69" s="93"/>
      <c r="E69" s="93"/>
      <c r="F69" s="93"/>
      <c r="G69" s="93"/>
      <c r="H69" s="15"/>
      <c r="I69" s="15"/>
      <c r="J69" s="15"/>
      <c r="K69" s="26"/>
    </row>
    <row r="70" spans="3:11" ht="15" outlineLevel="1" x14ac:dyDescent="0.25">
      <c r="C70" s="93" t="s">
        <v>63</v>
      </c>
      <c r="D70" s="93"/>
      <c r="E70" s="93"/>
      <c r="F70" s="93"/>
      <c r="G70" s="93"/>
      <c r="H70" s="15"/>
      <c r="I70" s="59">
        <f ca="1">TODAY()</f>
        <v>43977</v>
      </c>
      <c r="J70" s="15"/>
      <c r="K70" s="26" t="str">
        <f>C70</f>
        <v>Date Heading</v>
      </c>
    </row>
    <row r="71" spans="3:11" ht="15" outlineLevel="1" x14ac:dyDescent="0.25">
      <c r="C71" s="95"/>
      <c r="D71" s="95"/>
      <c r="E71" s="95"/>
      <c r="F71" s="95"/>
      <c r="G71" s="95"/>
      <c r="K71" s="26"/>
    </row>
    <row r="72" spans="3:11" ht="15" outlineLevel="1" x14ac:dyDescent="0.25">
      <c r="C72" s="95" t="s">
        <v>64</v>
      </c>
      <c r="D72" s="95"/>
      <c r="E72" s="95"/>
      <c r="F72" s="95"/>
      <c r="G72" s="95"/>
      <c r="I72" s="40">
        <v>-123456.789</v>
      </c>
      <c r="K72" s="26" t="str">
        <f>C72</f>
        <v>Numbers 0</v>
      </c>
    </row>
    <row r="73" spans="3:11" ht="15" outlineLevel="1" x14ac:dyDescent="0.25">
      <c r="C73" s="95"/>
      <c r="D73" s="95"/>
      <c r="E73" s="95"/>
      <c r="F73" s="95"/>
      <c r="G73" s="95"/>
      <c r="K73" s="26"/>
    </row>
    <row r="74" spans="3:11" ht="15" outlineLevel="1" x14ac:dyDescent="0.25">
      <c r="C74" s="95" t="s">
        <v>65</v>
      </c>
      <c r="D74" s="95"/>
      <c r="E74" s="95"/>
      <c r="F74" s="95"/>
      <c r="G74" s="95"/>
      <c r="I74" s="41">
        <v>0.5</v>
      </c>
      <c r="K74" s="26" t="str">
        <f>C74</f>
        <v>Percent</v>
      </c>
    </row>
    <row r="75" spans="3:11" outlineLevel="1" x14ac:dyDescent="0.2">
      <c r="C75" s="95"/>
      <c r="D75" s="95"/>
      <c r="E75" s="95"/>
      <c r="F75" s="95"/>
      <c r="G75" s="95"/>
    </row>
    <row r="76" spans="3:11" outlineLevel="1" x14ac:dyDescent="0.2">
      <c r="C76" s="95"/>
      <c r="D76" s="95"/>
      <c r="E76" s="95"/>
      <c r="F76" s="95"/>
      <c r="G76" s="95"/>
    </row>
    <row r="77" spans="3:11" x14ac:dyDescent="0.2">
      <c r="C77" s="95"/>
      <c r="D77" s="95"/>
      <c r="E77" s="95"/>
      <c r="F77" s="95"/>
      <c r="G77" s="95"/>
    </row>
    <row r="78" spans="3:11" x14ac:dyDescent="0.2">
      <c r="C78" s="95"/>
      <c r="D78" s="95"/>
      <c r="E78" s="95"/>
      <c r="F78" s="95"/>
      <c r="G78" s="95"/>
    </row>
    <row r="79" spans="3:11" x14ac:dyDescent="0.2">
      <c r="C79" s="95"/>
      <c r="D79" s="95"/>
      <c r="E79" s="95"/>
      <c r="F79" s="95"/>
      <c r="G79" s="95"/>
    </row>
    <row r="80" spans="3:11" x14ac:dyDescent="0.2">
      <c r="C80" s="95"/>
      <c r="D80" s="95"/>
      <c r="E80" s="95"/>
      <c r="F80" s="95"/>
      <c r="G80" s="95"/>
    </row>
    <row r="81" spans="3:7" x14ac:dyDescent="0.2">
      <c r="C81" s="95"/>
      <c r="D81" s="95"/>
      <c r="E81" s="95"/>
      <c r="F81" s="95"/>
      <c r="G81" s="95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W44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x14ac:dyDescent="0.2"/>
  <cols>
    <col min="1" max="5" width="3.7109375" style="63" customWidth="1"/>
    <col min="6" max="6" width="19" style="63" bestFit="1" customWidth="1"/>
    <col min="7" max="7" width="1.7109375" style="63" customWidth="1"/>
    <col min="8" max="8" width="9.140625" style="63" customWidth="1"/>
    <col min="9" max="11" width="1.7109375" style="63" customWidth="1"/>
    <col min="12" max="12" width="10.7109375" style="63" customWidth="1"/>
    <col min="13" max="13" width="3.7109375" style="63" customWidth="1"/>
    <col min="14" max="21" width="10.7109375" style="63" customWidth="1"/>
    <col min="22" max="23" width="9.140625" style="63" customWidth="1"/>
    <col min="24" max="16384" width="9.140625" style="63" hidden="1"/>
  </cols>
  <sheetData>
    <row r="1" spans="1:22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Scenario Illustration</v>
      </c>
      <c r="I1" s="92"/>
      <c r="J1" s="92"/>
    </row>
    <row r="2" spans="1:22" ht="18" x14ac:dyDescent="0.25">
      <c r="A2" s="51" t="str">
        <f ca="1">Model_Name</f>
        <v>Chapter 2.3 - SP Using OFFSET for Scenario Analysis.xlsx</v>
      </c>
    </row>
    <row r="3" spans="1:22" x14ac:dyDescent="0.2">
      <c r="A3" s="92" t="s">
        <v>1</v>
      </c>
      <c r="B3" s="92"/>
      <c r="C3" s="92"/>
      <c r="D3" s="92"/>
      <c r="E3" s="92"/>
    </row>
    <row r="4" spans="1:22" ht="14.25" x14ac:dyDescent="0.2">
      <c r="B4" s="63" t="s">
        <v>2</v>
      </c>
      <c r="H4" s="1">
        <f>Overall_Error_Check</f>
        <v>0</v>
      </c>
    </row>
    <row r="6" spans="1:22" ht="16.5" thickBot="1" x14ac:dyDescent="0.3">
      <c r="B6" s="52">
        <f>MAX($B$5:$B5)+1</f>
        <v>1</v>
      </c>
      <c r="C6" s="47" t="s">
        <v>85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75" thickTop="1" x14ac:dyDescent="0.2"/>
    <row r="8" spans="1:22" ht="16.5" x14ac:dyDescent="0.25">
      <c r="C8" s="4" t="s">
        <v>68</v>
      </c>
    </row>
    <row r="10" spans="1:22" ht="15" x14ac:dyDescent="0.25">
      <c r="D10" s="67" t="str">
        <f>C6</f>
        <v>Scenario Table</v>
      </c>
    </row>
    <row r="12" spans="1:22" s="65" customFormat="1" x14ac:dyDescent="0.2">
      <c r="F12" s="65" t="s">
        <v>101</v>
      </c>
      <c r="H12" s="25">
        <v>1</v>
      </c>
    </row>
    <row r="13" spans="1:22" s="65" customFormat="1" x14ac:dyDescent="0.2"/>
    <row r="14" spans="1:22" s="65" customFormat="1" x14ac:dyDescent="0.2"/>
    <row r="15" spans="1:22" s="65" customFormat="1" x14ac:dyDescent="0.2"/>
    <row r="16" spans="1:22" x14ac:dyDescent="0.2">
      <c r="F16" s="81" t="s">
        <v>68</v>
      </c>
      <c r="L16" s="66" t="s">
        <v>104</v>
      </c>
      <c r="N16" s="66">
        <f>M16+1</f>
        <v>1</v>
      </c>
      <c r="O16" s="66">
        <f t="shared" ref="O16:R16" si="0">N16+1</f>
        <v>2</v>
      </c>
      <c r="P16" s="66">
        <f t="shared" si="0"/>
        <v>3</v>
      </c>
      <c r="Q16" s="66">
        <f t="shared" si="0"/>
        <v>4</v>
      </c>
      <c r="R16" s="66">
        <f t="shared" si="0"/>
        <v>5</v>
      </c>
      <c r="S16" s="66"/>
      <c r="T16" s="66"/>
      <c r="U16" s="66"/>
    </row>
    <row r="17" spans="4:21" s="65" customFormat="1" x14ac:dyDescent="0.2">
      <c r="F17" s="27" t="s">
        <v>102</v>
      </c>
      <c r="L17" s="78" t="str">
        <f ca="1">OFFSET(M17,,$H$12)</f>
        <v>Base</v>
      </c>
      <c r="M17" s="70"/>
      <c r="N17" s="71" t="s">
        <v>103</v>
      </c>
      <c r="O17" s="71" t="str">
        <f>"Scenario "&amp;O$16</f>
        <v>Scenario 2</v>
      </c>
      <c r="P17" s="71" t="str">
        <f t="shared" ref="P17:U17" si="1">"Scenario "&amp;P$16</f>
        <v>Scenario 3</v>
      </c>
      <c r="Q17" s="71" t="str">
        <f t="shared" si="1"/>
        <v>Scenario 4</v>
      </c>
      <c r="R17" s="71" t="str">
        <f t="shared" si="1"/>
        <v>Scenario 5</v>
      </c>
      <c r="S17" s="71" t="str">
        <f t="shared" si="1"/>
        <v xml:space="preserve">Scenario </v>
      </c>
      <c r="T17" s="71" t="str">
        <f t="shared" si="1"/>
        <v xml:space="preserve">Scenario </v>
      </c>
      <c r="U17" s="71" t="str">
        <f t="shared" si="1"/>
        <v xml:space="preserve">Scenario </v>
      </c>
    </row>
    <row r="18" spans="4:21" x14ac:dyDescent="0.2">
      <c r="F18" s="25" t="s">
        <v>86</v>
      </c>
      <c r="L18" s="69">
        <f ca="1">OFFSET(M18,,$H$12)</f>
        <v>3.7</v>
      </c>
      <c r="M18" s="70"/>
      <c r="N18" s="71">
        <v>3.7</v>
      </c>
      <c r="O18" s="71">
        <v>4.1500000000000004</v>
      </c>
      <c r="P18" s="71">
        <v>3</v>
      </c>
      <c r="Q18" s="71">
        <v>2.85</v>
      </c>
      <c r="R18" s="71">
        <v>2.99</v>
      </c>
      <c r="S18" s="71">
        <v>3.99</v>
      </c>
      <c r="T18" s="71">
        <v>4.99</v>
      </c>
      <c r="U18" s="71">
        <v>5.99</v>
      </c>
    </row>
    <row r="19" spans="4:21" x14ac:dyDescent="0.2">
      <c r="F19" s="25" t="s">
        <v>87</v>
      </c>
      <c r="L19" s="72">
        <f t="shared" ref="L19:L24" ca="1" si="2">OFFSET(M19,,$H$12)</f>
        <v>0.02</v>
      </c>
      <c r="M19" s="73"/>
      <c r="N19" s="74">
        <v>0.02</v>
      </c>
      <c r="O19" s="74">
        <v>0.03</v>
      </c>
      <c r="P19" s="74">
        <v>0.04</v>
      </c>
      <c r="Q19" s="74">
        <v>0.05</v>
      </c>
      <c r="R19" s="74">
        <v>0.06</v>
      </c>
      <c r="S19" s="74">
        <v>1.06</v>
      </c>
      <c r="T19" s="74">
        <v>2.06</v>
      </c>
      <c r="U19" s="74">
        <v>3.06</v>
      </c>
    </row>
    <row r="20" spans="4:21" x14ac:dyDescent="0.2">
      <c r="F20" s="25" t="s">
        <v>88</v>
      </c>
      <c r="L20" s="75">
        <f t="shared" ca="1" si="2"/>
        <v>80000</v>
      </c>
      <c r="M20" s="76"/>
      <c r="N20" s="77">
        <v>80000</v>
      </c>
      <c r="O20" s="77">
        <v>85000</v>
      </c>
      <c r="P20" s="77">
        <v>82500</v>
      </c>
      <c r="Q20" s="77">
        <v>77900</v>
      </c>
      <c r="R20" s="77">
        <v>83000</v>
      </c>
      <c r="S20" s="77">
        <v>83000</v>
      </c>
      <c r="T20" s="77">
        <v>83000</v>
      </c>
      <c r="U20" s="77">
        <v>83000</v>
      </c>
    </row>
    <row r="21" spans="4:21" x14ac:dyDescent="0.2">
      <c r="F21" s="25" t="s">
        <v>89</v>
      </c>
      <c r="L21" s="75">
        <f t="shared" ca="1" si="2"/>
        <v>200</v>
      </c>
      <c r="M21" s="76"/>
      <c r="N21" s="77">
        <v>200</v>
      </c>
      <c r="O21" s="77">
        <v>250</v>
      </c>
      <c r="P21" s="77">
        <v>300</v>
      </c>
      <c r="Q21" s="77">
        <v>200</v>
      </c>
      <c r="R21" s="77">
        <v>150</v>
      </c>
      <c r="S21" s="77">
        <v>150</v>
      </c>
      <c r="T21" s="77">
        <v>150</v>
      </c>
      <c r="U21" s="77">
        <v>150</v>
      </c>
    </row>
    <row r="22" spans="4:21" x14ac:dyDescent="0.2">
      <c r="F22" s="25" t="s">
        <v>90</v>
      </c>
      <c r="L22" s="78">
        <f t="shared" ca="1" si="2"/>
        <v>1</v>
      </c>
      <c r="M22" s="79"/>
      <c r="N22" s="80">
        <v>1</v>
      </c>
      <c r="O22" s="80">
        <v>1.3</v>
      </c>
      <c r="P22" s="80">
        <v>1.1000000000000001</v>
      </c>
      <c r="Q22" s="80">
        <v>1.25</v>
      </c>
      <c r="R22" s="80">
        <v>1.29</v>
      </c>
      <c r="S22" s="80">
        <v>1.29</v>
      </c>
      <c r="T22" s="80">
        <v>1.29</v>
      </c>
      <c r="U22" s="80">
        <v>1.29</v>
      </c>
    </row>
    <row r="23" spans="4:21" x14ac:dyDescent="0.2">
      <c r="F23" s="25" t="s">
        <v>91</v>
      </c>
      <c r="L23" s="68">
        <f t="shared" ca="1" si="2"/>
        <v>0.03</v>
      </c>
      <c r="M23" s="28"/>
      <c r="N23" s="25">
        <v>0.03</v>
      </c>
      <c r="O23" s="25">
        <v>0.03</v>
      </c>
      <c r="P23" s="25">
        <v>0.03</v>
      </c>
      <c r="Q23" s="25">
        <v>0.03</v>
      </c>
      <c r="R23" s="25">
        <v>0.03</v>
      </c>
      <c r="S23" s="25">
        <v>0.03</v>
      </c>
      <c r="T23" s="25">
        <v>0.03</v>
      </c>
      <c r="U23" s="25">
        <v>0.03</v>
      </c>
    </row>
    <row r="24" spans="4:21" x14ac:dyDescent="0.2">
      <c r="F24" s="25" t="s">
        <v>82</v>
      </c>
      <c r="L24" s="72">
        <f t="shared" ca="1" si="2"/>
        <v>0.28000000000000003</v>
      </c>
      <c r="M24" s="73"/>
      <c r="N24" s="74">
        <v>0.28000000000000003</v>
      </c>
      <c r="O24" s="74">
        <v>0.3</v>
      </c>
      <c r="P24" s="74">
        <v>0.3</v>
      </c>
      <c r="Q24" s="74">
        <v>0.28000000000000003</v>
      </c>
      <c r="R24" s="74">
        <v>0.33</v>
      </c>
      <c r="S24" s="74">
        <v>1.33</v>
      </c>
      <c r="T24" s="74">
        <v>2.33</v>
      </c>
      <c r="U24" s="74">
        <v>3.33</v>
      </c>
    </row>
    <row r="29" spans="4:21" ht="15" x14ac:dyDescent="0.25">
      <c r="D29" s="67" t="s">
        <v>92</v>
      </c>
      <c r="E29" s="65"/>
    </row>
    <row r="31" spans="4:21" x14ac:dyDescent="0.2">
      <c r="N31" s="88">
        <v>1</v>
      </c>
      <c r="O31" s="88">
        <v>2</v>
      </c>
      <c r="P31" s="88">
        <v>3</v>
      </c>
      <c r="Q31" s="88">
        <v>4</v>
      </c>
    </row>
    <row r="32" spans="4:21" x14ac:dyDescent="0.2">
      <c r="L32" s="63" t="s">
        <v>93</v>
      </c>
      <c r="N32" s="83">
        <f ca="1">IF(N$31=1,$L$18,M32*(1+$L$19))</f>
        <v>3.7</v>
      </c>
      <c r="O32" s="83">
        <f ca="1">IF(O$31=1,$L$18,N32*(1+$L$19))</f>
        <v>3.7740000000000005</v>
      </c>
      <c r="P32" s="83">
        <f ca="1">IF(P$31=1,$L$18,O32*(1+$L$19))</f>
        <v>3.8494800000000007</v>
      </c>
      <c r="Q32" s="83">
        <f ca="1">IF(Q$31=1,$L$18,P32*(1+$L$19))</f>
        <v>3.9264696000000008</v>
      </c>
    </row>
    <row r="33" spans="12:17" x14ac:dyDescent="0.2">
      <c r="L33" s="63" t="s">
        <v>94</v>
      </c>
      <c r="N33" s="84">
        <f ca="1">IF(N$31=1,$L$20,M33+$L$21)</f>
        <v>80000</v>
      </c>
      <c r="O33" s="84">
        <f ca="1">IF(O$31=1,$L$20,N33+$L$21)</f>
        <v>80200</v>
      </c>
      <c r="P33" s="84">
        <f ca="1">IF(P$31=1,$L$20,O33+$L$21)</f>
        <v>80400</v>
      </c>
      <c r="Q33" s="84">
        <f ca="1">IF(Q$31=1,$L$20,P33+$L$21)</f>
        <v>80600</v>
      </c>
    </row>
    <row r="34" spans="12:17" x14ac:dyDescent="0.2">
      <c r="L34" s="63" t="s">
        <v>95</v>
      </c>
      <c r="N34" s="85">
        <f ca="1">IF(N$31=1,$L$22,M34*(1+$L$23))</f>
        <v>1</v>
      </c>
      <c r="O34" s="85">
        <f ca="1">IF(O$31=1,$L$22,N34*(1+$L$23))</f>
        <v>1.03</v>
      </c>
      <c r="P34" s="85">
        <f ca="1">IF(P$31=1,$L$22,O34*(1+$L$23))</f>
        <v>1.0609</v>
      </c>
      <c r="Q34" s="85">
        <f ca="1">IF(Q$31=1,$L$22,P34*(1+$L$23))</f>
        <v>1.092727</v>
      </c>
    </row>
    <row r="35" spans="12:17" x14ac:dyDescent="0.2">
      <c r="L35" s="63" t="s">
        <v>82</v>
      </c>
      <c r="N35" s="82">
        <f ca="1">$L$24</f>
        <v>0.28000000000000003</v>
      </c>
      <c r="O35" s="82">
        <f t="shared" ref="O35:Q35" ca="1" si="3">$L$24</f>
        <v>0.28000000000000003</v>
      </c>
      <c r="P35" s="82">
        <f t="shared" ca="1" si="3"/>
        <v>0.28000000000000003</v>
      </c>
      <c r="Q35" s="82">
        <f t="shared" ca="1" si="3"/>
        <v>0.28000000000000003</v>
      </c>
    </row>
    <row r="38" spans="12:17" x14ac:dyDescent="0.2">
      <c r="N38" s="88">
        <f>N31</f>
        <v>1</v>
      </c>
      <c r="O38" s="88">
        <f t="shared" ref="O38:Q38" si="4">O31</f>
        <v>2</v>
      </c>
      <c r="P38" s="88">
        <f t="shared" si="4"/>
        <v>3</v>
      </c>
      <c r="Q38" s="88">
        <f t="shared" si="4"/>
        <v>4</v>
      </c>
    </row>
    <row r="39" spans="12:17" x14ac:dyDescent="0.2">
      <c r="L39" s="63" t="s">
        <v>96</v>
      </c>
      <c r="N39" s="40">
        <f ca="1">N33*N32</f>
        <v>296000</v>
      </c>
      <c r="O39" s="40">
        <f ca="1">O33*O32</f>
        <v>302674.80000000005</v>
      </c>
      <c r="P39" s="40">
        <f ca="1">P33*P32</f>
        <v>309498.19200000004</v>
      </c>
      <c r="Q39" s="40">
        <f ca="1">Q33*Q32</f>
        <v>316473.44976000005</v>
      </c>
    </row>
    <row r="40" spans="12:17" x14ac:dyDescent="0.2">
      <c r="L40" s="63" t="s">
        <v>97</v>
      </c>
      <c r="N40" s="86">
        <f ca="1">-N34*N33</f>
        <v>-80000</v>
      </c>
      <c r="O40" s="86">
        <f ca="1">-O34*O33</f>
        <v>-82606</v>
      </c>
      <c r="P40" s="86">
        <f ca="1">-P34*P33</f>
        <v>-85296.36</v>
      </c>
      <c r="Q40" s="86">
        <f ca="1">-Q34*Q33</f>
        <v>-88073.796199999997</v>
      </c>
    </row>
    <row r="41" spans="12:17" x14ac:dyDescent="0.2">
      <c r="L41" s="89" t="s">
        <v>98</v>
      </c>
      <c r="N41" s="87">
        <f ca="1">SUM(N39:N40)</f>
        <v>216000</v>
      </c>
      <c r="O41" s="87">
        <f ca="1">SUM(O39:O40)</f>
        <v>220068.80000000005</v>
      </c>
      <c r="P41" s="87">
        <f ca="1">SUM(P39:P40)</f>
        <v>224201.83200000005</v>
      </c>
      <c r="Q41" s="87">
        <f ca="1">SUM(Q39:Q40)</f>
        <v>228399.65356000006</v>
      </c>
    </row>
    <row r="42" spans="12:17" x14ac:dyDescent="0.2">
      <c r="L42" s="63" t="s">
        <v>99</v>
      </c>
      <c r="N42" s="40">
        <f ca="1">-N41*N35</f>
        <v>-60480.000000000007</v>
      </c>
      <c r="O42" s="40">
        <f ca="1">-O41*O35</f>
        <v>-61619.264000000017</v>
      </c>
      <c r="P42" s="40">
        <f ca="1">-P41*P35</f>
        <v>-62776.512960000022</v>
      </c>
      <c r="Q42" s="40">
        <f ca="1">-Q41*Q35</f>
        <v>-63951.902996800025</v>
      </c>
    </row>
    <row r="43" spans="12:17" ht="12.75" thickBot="1" x14ac:dyDescent="0.25">
      <c r="L43" s="89" t="s">
        <v>100</v>
      </c>
      <c r="N43" s="64">
        <f ca="1">SUM(N41:N42)</f>
        <v>155520</v>
      </c>
      <c r="O43" s="64">
        <f ca="1">SUM(O41:O42)</f>
        <v>158449.53600000002</v>
      </c>
      <c r="P43" s="64">
        <f ca="1">SUM(P41:P42)</f>
        <v>161425.31904000003</v>
      </c>
      <c r="Q43" s="64">
        <f ca="1">SUM(Q41:Q42)</f>
        <v>164447.75056320004</v>
      </c>
    </row>
    <row r="44" spans="12:17" ht="12.75" thickTop="1" x14ac:dyDescent="0.2"/>
  </sheetData>
  <mergeCells count="2">
    <mergeCell ref="I1:J1"/>
    <mergeCell ref="A3:E3"/>
  </mergeCells>
  <conditionalFormatting sqref="H4">
    <cfRule type="cellIs" dxfId="7" priority="3" operator="notEqual">
      <formula>0</formula>
    </cfRule>
  </conditionalFormatting>
  <conditionalFormatting sqref="N16:U24">
    <cfRule type="expression" dxfId="6" priority="1" stopIfTrue="1">
      <formula>N$16=""</formula>
    </cfRule>
  </conditionalFormatting>
  <conditionalFormatting sqref="N17:U24">
    <cfRule type="expression" dxfId="5" priority="2">
      <formula>AND($H$12&lt;&gt;"",$H$12=N$16)</formula>
    </cfRule>
  </conditionalFormatting>
  <dataValidations count="1">
    <dataValidation type="whole" operator="greaterThan" allowBlank="1" showInputMessage="1" showErrorMessage="1" errorTitle="Invalid Entry" error="Please enter a positive whole number." promptTitle="Scenario Number" prompt="Please enter a positive whole number." sqref="H12" xr:uid="{00000000-0002-0000-0300-000000000000}">
      <formula1>0</formula1>
    </dataValidation>
  </dataValidations>
  <hyperlinks>
    <hyperlink ref="H4" location="Overall_Error_Check" tooltip="Go to Overall Error Check" display="Overall_Error_Check" xr:uid="{00000000-0004-0000-0300-000000000000}"/>
    <hyperlink ref="A3:E3" location="HL_Navigator" tooltip="Go to Navigator (Table of Contents)" display="Navigator" xr:uid="{00000000-0004-0000-0300-000001000000}"/>
    <hyperlink ref="A3" location="HL_Navigator" display="Navigator" xr:uid="{00000000-0004-0000-0300-000002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M30" sqref="M30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Model Parameters</v>
      </c>
      <c r="J1" s="92"/>
      <c r="K1" s="92"/>
    </row>
    <row r="2" spans="1:18" ht="18" x14ac:dyDescent="0.25">
      <c r="A2" s="51" t="str">
        <f ca="1">Model_Name</f>
        <v>Chapter 2.3 - SP Using OFFSET for Scenario Analysis.xlsx</v>
      </c>
    </row>
    <row r="3" spans="1:18" x14ac:dyDescent="0.2">
      <c r="A3" s="92" t="s">
        <v>1</v>
      </c>
      <c r="B3" s="92"/>
      <c r="C3" s="92"/>
      <c r="D3" s="92"/>
      <c r="E3" s="92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52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97" t="str">
        <f ca="1">IF(ISERROR(OR(FIND("[",CELL("filename",A1)),FIND("]",CELL("filename",A1)))),"",MID(CELL("filename",A1),FIND("[",CELL("filename",A1))+1,FIND("]",CELL("filename",A1))-FIND("[",CELL("filename",A1))-1))</f>
        <v>Chapter 2.3 - SP Using OFFSET for Scenario Analysis.xlsx</v>
      </c>
      <c r="H11" s="98"/>
      <c r="I11" s="98"/>
      <c r="J11" s="98"/>
      <c r="K11" s="98"/>
      <c r="L11" s="98"/>
      <c r="M11" s="98"/>
      <c r="N11" s="99"/>
    </row>
    <row r="12" spans="1:18" outlineLevel="1" x14ac:dyDescent="0.2">
      <c r="E12" t="s">
        <v>6</v>
      </c>
      <c r="G12" s="100" t="s">
        <v>106</v>
      </c>
      <c r="H12" s="100"/>
      <c r="I12" s="100"/>
      <c r="J12" s="100"/>
      <c r="K12" s="100"/>
      <c r="L12" s="100"/>
      <c r="M12" s="100"/>
      <c r="N12" s="100"/>
    </row>
    <row r="13" spans="1:18" outlineLevel="1" x14ac:dyDescent="0.2"/>
    <row r="14" spans="1:18" outlineLevel="1" x14ac:dyDescent="0.2"/>
    <row r="15" spans="1:18" ht="16.5" thickBot="1" x14ac:dyDescent="0.3">
      <c r="B15" s="52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400-000000000000}"/>
    <hyperlink ref="A3" location="HL_Navigator" display="Navigator" xr:uid="{00000000-0004-0000-0400-000001000000}"/>
    <hyperlink ref="I4" location="Overall_Error_Check" tooltip="Go to Overall Error Check" display="Overall_Error_Check" xr:uid="{00000000-0004-0000-04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V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21" width="11.85546875" customWidth="1"/>
  </cols>
  <sheetData>
    <row r="1" spans="1:22" s="43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Timing</v>
      </c>
      <c r="I1" s="92"/>
      <c r="J1" s="92"/>
    </row>
    <row r="2" spans="1:22" s="43" customFormat="1" ht="18" x14ac:dyDescent="0.25">
      <c r="A2" s="51" t="str">
        <f ca="1">Model_Name</f>
        <v>Chapter 2.3 - SP Using OFFSET for Scenario Analysis.xlsx</v>
      </c>
    </row>
    <row r="3" spans="1:22" s="43" customFormat="1" x14ac:dyDescent="0.2">
      <c r="A3" s="92" t="s">
        <v>1</v>
      </c>
      <c r="B3" s="92"/>
      <c r="C3" s="92"/>
      <c r="D3" s="92"/>
      <c r="E3" s="92"/>
    </row>
    <row r="4" spans="1:22" s="43" customFormat="1" ht="14.25" x14ac:dyDescent="0.2">
      <c r="B4" s="43" t="s">
        <v>2</v>
      </c>
      <c r="F4" s="1">
        <f>Overall_Error_Check</f>
        <v>0</v>
      </c>
    </row>
    <row r="5" spans="1:22" s="2" customFormat="1" x14ac:dyDescent="0.2">
      <c r="J5" s="45">
        <f>J$7</f>
        <v>42400</v>
      </c>
      <c r="K5" s="45">
        <f>K$7</f>
        <v>42429</v>
      </c>
      <c r="L5" s="45">
        <f>L$7</f>
        <v>42460</v>
      </c>
      <c r="M5" s="45">
        <f>M$7</f>
        <v>42490</v>
      </c>
      <c r="N5" s="45">
        <f>N$7</f>
        <v>42521</v>
      </c>
      <c r="O5" s="45">
        <f t="shared" ref="O5:U5" si="0">O$7</f>
        <v>42551</v>
      </c>
      <c r="P5" s="45">
        <f t="shared" si="0"/>
        <v>42582</v>
      </c>
      <c r="Q5" s="45">
        <f t="shared" si="0"/>
        <v>42613</v>
      </c>
      <c r="R5" s="45">
        <f t="shared" si="0"/>
        <v>42643</v>
      </c>
      <c r="S5" s="45">
        <f t="shared" si="0"/>
        <v>42674</v>
      </c>
      <c r="T5" s="45">
        <f t="shared" si="0"/>
        <v>42704</v>
      </c>
      <c r="U5" s="45">
        <f t="shared" si="0"/>
        <v>42735</v>
      </c>
    </row>
    <row r="6" spans="1:22" s="43" customFormat="1" outlineLevel="1" x14ac:dyDescent="0.2">
      <c r="C6" s="2" t="s">
        <v>71</v>
      </c>
      <c r="J6" s="44">
        <f t="shared" ref="J6:U6" si="1">IF(J$9=1,Model_Start_Date,I$7+1)</f>
        <v>42370</v>
      </c>
      <c r="K6" s="44">
        <f t="shared" si="1"/>
        <v>42401</v>
      </c>
      <c r="L6" s="44">
        <f t="shared" si="1"/>
        <v>42430</v>
      </c>
      <c r="M6" s="44">
        <f t="shared" si="1"/>
        <v>42461</v>
      </c>
      <c r="N6" s="44">
        <f t="shared" si="1"/>
        <v>42491</v>
      </c>
      <c r="O6" s="44">
        <f t="shared" si="1"/>
        <v>42522</v>
      </c>
      <c r="P6" s="44">
        <f t="shared" si="1"/>
        <v>42552</v>
      </c>
      <c r="Q6" s="44">
        <f t="shared" si="1"/>
        <v>42583</v>
      </c>
      <c r="R6" s="44">
        <f t="shared" si="1"/>
        <v>42614</v>
      </c>
      <c r="S6" s="44">
        <f t="shared" si="1"/>
        <v>42644</v>
      </c>
      <c r="T6" s="44">
        <f t="shared" si="1"/>
        <v>42675</v>
      </c>
      <c r="U6" s="44">
        <f t="shared" si="1"/>
        <v>42705</v>
      </c>
    </row>
    <row r="7" spans="1:22" s="43" customFormat="1" outlineLevel="1" x14ac:dyDescent="0.2">
      <c r="C7" s="2" t="s">
        <v>72</v>
      </c>
      <c r="J7" s="44">
        <f t="shared" ref="J7:U7" si="2">EOMONTH(J$6,MOD(Periodicity+Reporting_Month_Factor-MONTH(J$6),Periodicity))</f>
        <v>42400</v>
      </c>
      <c r="K7" s="44">
        <f t="shared" si="2"/>
        <v>42429</v>
      </c>
      <c r="L7" s="44">
        <f t="shared" si="2"/>
        <v>42460</v>
      </c>
      <c r="M7" s="44">
        <f t="shared" si="2"/>
        <v>42490</v>
      </c>
      <c r="N7" s="44">
        <f t="shared" si="2"/>
        <v>42521</v>
      </c>
      <c r="O7" s="44">
        <f t="shared" si="2"/>
        <v>42551</v>
      </c>
      <c r="P7" s="44">
        <f t="shared" si="2"/>
        <v>42582</v>
      </c>
      <c r="Q7" s="44">
        <f t="shared" si="2"/>
        <v>42613</v>
      </c>
      <c r="R7" s="44">
        <f t="shared" si="2"/>
        <v>42643</v>
      </c>
      <c r="S7" s="44">
        <f t="shared" si="2"/>
        <v>42674</v>
      </c>
      <c r="T7" s="44">
        <f t="shared" si="2"/>
        <v>42704</v>
      </c>
      <c r="U7" s="44">
        <f t="shared" si="2"/>
        <v>42735</v>
      </c>
    </row>
    <row r="8" spans="1:22" s="43" customFormat="1" outlineLevel="1" x14ac:dyDescent="0.2">
      <c r="C8" s="2" t="s">
        <v>74</v>
      </c>
      <c r="J8" s="39">
        <f>J7-J6+1</f>
        <v>31</v>
      </c>
      <c r="K8" s="39">
        <f t="shared" ref="K8:N8" si="3">K7-K6+1</f>
        <v>29</v>
      </c>
      <c r="L8" s="39">
        <f t="shared" si="3"/>
        <v>31</v>
      </c>
      <c r="M8" s="39">
        <f t="shared" si="3"/>
        <v>30</v>
      </c>
      <c r="N8" s="39">
        <f t="shared" si="3"/>
        <v>31</v>
      </c>
      <c r="O8" s="39">
        <f t="shared" ref="O8:U8" si="4">O7-O6+1</f>
        <v>30</v>
      </c>
      <c r="P8" s="39">
        <f t="shared" si="4"/>
        <v>31</v>
      </c>
      <c r="Q8" s="39">
        <f t="shared" si="4"/>
        <v>31</v>
      </c>
      <c r="R8" s="39">
        <f t="shared" si="4"/>
        <v>30</v>
      </c>
      <c r="S8" s="39">
        <f t="shared" si="4"/>
        <v>31</v>
      </c>
      <c r="T8" s="39">
        <f t="shared" si="4"/>
        <v>30</v>
      </c>
      <c r="U8" s="39">
        <f t="shared" si="4"/>
        <v>31</v>
      </c>
    </row>
    <row r="9" spans="1:22" s="43" customFormat="1" outlineLevel="1" x14ac:dyDescent="0.2">
      <c r="C9" s="2" t="s">
        <v>73</v>
      </c>
      <c r="I9" s="28"/>
      <c r="J9" s="39">
        <f>N(I$9)+1</f>
        <v>1</v>
      </c>
      <c r="K9" s="39">
        <f t="shared" ref="K9:N9" si="5">N(J$9)+1</f>
        <v>2</v>
      </c>
      <c r="L9" s="39">
        <f t="shared" si="5"/>
        <v>3</v>
      </c>
      <c r="M9" s="39">
        <f t="shared" si="5"/>
        <v>4</v>
      </c>
      <c r="N9" s="39">
        <f t="shared" si="5"/>
        <v>5</v>
      </c>
      <c r="O9" s="39">
        <f t="shared" ref="O9" si="6">N(N$9)+1</f>
        <v>6</v>
      </c>
      <c r="P9" s="39">
        <f t="shared" ref="P9" si="7">N(O$9)+1</f>
        <v>7</v>
      </c>
      <c r="Q9" s="39">
        <f t="shared" ref="Q9" si="8">N(P$9)+1</f>
        <v>8</v>
      </c>
      <c r="R9" s="39">
        <f t="shared" ref="R9" si="9">N(Q$9)+1</f>
        <v>9</v>
      </c>
      <c r="S9" s="39">
        <f t="shared" ref="S9" si="10">N(R$9)+1</f>
        <v>10</v>
      </c>
      <c r="T9" s="39">
        <f t="shared" ref="T9" si="11">N(S$9)+1</f>
        <v>11</v>
      </c>
      <c r="U9" s="39">
        <f t="shared" ref="U9" si="12">N(T$9)+1</f>
        <v>12</v>
      </c>
    </row>
    <row r="10" spans="1:22" s="43" customFormat="1" x14ac:dyDescent="0.2">
      <c r="O10" s="63"/>
      <c r="P10" s="63"/>
      <c r="Q10" s="63"/>
      <c r="R10" s="63"/>
      <c r="S10" s="63"/>
      <c r="T10" s="63"/>
      <c r="U10" s="63"/>
    </row>
    <row r="11" spans="1:22" s="43" customFormat="1" ht="16.5" thickBot="1" x14ac:dyDescent="0.3">
      <c r="B11" s="52">
        <f>MAX($B$10:$B10)+1</f>
        <v>1</v>
      </c>
      <c r="C11" s="47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s="43" customFormat="1" ht="12.75" thickTop="1" x14ac:dyDescent="0.2"/>
    <row r="13" spans="1:22" s="43" customFormat="1" ht="16.5" x14ac:dyDescent="0.25">
      <c r="C13" s="4" t="s">
        <v>76</v>
      </c>
    </row>
    <row r="15" spans="1:22" x14ac:dyDescent="0.2">
      <c r="D15" t="s">
        <v>77</v>
      </c>
      <c r="H15" s="60">
        <v>42370</v>
      </c>
    </row>
    <row r="17" spans="4:9" x14ac:dyDescent="0.2">
      <c r="D17" t="s">
        <v>78</v>
      </c>
      <c r="H17" s="53">
        <v>1</v>
      </c>
    </row>
    <row r="19" spans="4:9" x14ac:dyDescent="0.2">
      <c r="D19" t="s">
        <v>79</v>
      </c>
      <c r="H19" s="53">
        <v>12</v>
      </c>
      <c r="I19" s="23" t="str">
        <f>"e.g. "&amp;TEXT(DATE(YEAR(Model_Start_Date)+IF(Example_Reporting_Month&lt;MONTH(Model_Start_Date),1,0),Example_Reporting_Month+1,1)-1,"dd-Mmm-yy")</f>
        <v>e.g. 31-Dec-16</v>
      </c>
    </row>
    <row r="21" spans="4:9" x14ac:dyDescent="0.2">
      <c r="D21" t="s">
        <v>80</v>
      </c>
      <c r="H21" s="40">
        <f>MOD(Example_Reporting_Month-1,Periodicity)+1</f>
        <v>1</v>
      </c>
    </row>
    <row r="23" spans="4:9" x14ac:dyDescent="0.2">
      <c r="D23" t="s">
        <v>81</v>
      </c>
      <c r="H23" s="61">
        <v>12</v>
      </c>
    </row>
  </sheetData>
  <mergeCells count="2">
    <mergeCell ref="I1:J1"/>
    <mergeCell ref="A3:E3"/>
  </mergeCells>
  <conditionalFormatting sqref="F4">
    <cfRule type="cellIs" dxfId="3" priority="1" operator="notEqual">
      <formula>0</formula>
    </cfRule>
  </conditionalFormatting>
  <dataValidations count="1">
    <dataValidation type="list" allowBlank="1" showInputMessage="1" showErrorMessage="1" sqref="H17" xr:uid="{00000000-0002-0000-0500-000000000000}">
      <formula1>"1,2,3,4,6,12"</formula1>
    </dataValidation>
  </dataValidations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Error Checks</v>
      </c>
      <c r="I1" s="92"/>
      <c r="J1" s="92"/>
    </row>
    <row r="2" spans="1:11" ht="18" x14ac:dyDescent="0.25">
      <c r="A2" s="51" t="str">
        <f ca="1">Model_Name</f>
        <v>Chapter 2.3 - SP Using OFFSET for Scenario Analysis.xlsx</v>
      </c>
    </row>
    <row r="3" spans="1:11" x14ac:dyDescent="0.2">
      <c r="A3" s="92" t="s">
        <v>1</v>
      </c>
      <c r="B3" s="92"/>
      <c r="C3" s="92"/>
      <c r="D3" s="92"/>
      <c r="E3" s="92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52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83</v>
      </c>
      <c r="I12" s="42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5" t="str">
        <f>C8</f>
        <v>Summary of Errors</v>
      </c>
      <c r="I17" s="1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2" priority="3" operator="notEqual">
      <formula>0</formula>
    </cfRule>
  </conditionalFormatting>
  <conditionalFormatting sqref="I12">
    <cfRule type="cellIs" dxfId="1" priority="2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27</vt:i4>
      </vt:variant>
    </vt:vector>
  </HeadingPairs>
  <TitlesOfParts>
    <vt:vector size="34" baseType="lpstr">
      <vt:lpstr>Cover</vt:lpstr>
      <vt:lpstr>Navigator</vt:lpstr>
      <vt:lpstr>Style Guide</vt:lpstr>
      <vt:lpstr>Scenario Illustration</vt:lpstr>
      <vt:lpstr>Model Parameters</vt:lpstr>
      <vt:lpstr>Timing</vt:lpstr>
      <vt:lpstr>Error Checks</vt:lpstr>
      <vt:lpstr>Client_Name</vt:lpstr>
      <vt:lpstr>Days_in_Year</vt:lpstr>
      <vt:lpstr>Example_Reporting_Month</vt:lpstr>
      <vt:lpstr>HL_1</vt:lpstr>
      <vt:lpstr>HL_3</vt:lpstr>
      <vt:lpstr>HL_4</vt:lpstr>
      <vt:lpstr>'Scenario Illustration'!HL_5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Model_Start_Date</vt:lpstr>
      <vt:lpstr>Months_in_Half_Yr</vt:lpstr>
      <vt:lpstr>Months_in_Month</vt:lpstr>
      <vt:lpstr>Months_in_Quarter</vt:lpstr>
      <vt:lpstr>Months_in_Year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2020-05-26T05:28:44Z</dcterms:modified>
</cp:coreProperties>
</file>