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Final screenshots and files\Chapter 02 - 2.1 to 2.4\"/>
    </mc:Choice>
  </mc:AlternateContent>
  <xr:revisionPtr revIDLastSave="0" documentId="13_ncr:1_{278008F8-CECD-41C3-9D81-D77C000ECE8B}" xr6:coauthVersionLast="45" xr6:coauthVersionMax="45" xr10:uidLastSave="{00000000-0000-0000-0000-000000000000}"/>
  <bookViews>
    <workbookView xWindow="-120" yWindow="-120" windowWidth="29040" windowHeight="15840" activeTab="5" xr2:uid="{D1EB7168-EA20-4C67-B9C6-4D63071F6E23}"/>
  </bookViews>
  <sheets>
    <sheet name="Chapter 2 -&gt;" sheetId="7" r:id="rId1"/>
    <sheet name="AND" sheetId="1" r:id="rId2"/>
    <sheet name="AVERAGEIF" sheetId="3" r:id="rId3"/>
    <sheet name="AVERAGEIFS" sheetId="6" r:id="rId4"/>
    <sheet name="COUNTIF" sheetId="4" r:id="rId5"/>
    <sheet name="IFS" sheetId="11" r:id="rId6"/>
    <sheet name="COUNTIFS" sheetId="5" r:id="rId7"/>
    <sheet name="Chapter 6" sheetId="8" r:id="rId8"/>
    <sheet name="CUMIPMT" sheetId="9" r:id="rId9"/>
    <sheet name="CUMPRINC" sheetId="10" r:id="rId10"/>
  </sheets>
  <externalReferences>
    <externalReference r:id="rId11"/>
    <externalReference r:id="rId12"/>
  </externalReferences>
  <definedNames>
    <definedName name="Client_Name">'[2]Model Parameters'!$G$12</definedName>
    <definedName name="Example_Range">[1]AREAS!$E$11:$E$21,[1]AREAS!$F$14:$G$14,[1]AREAS!$H$15:$H$16,[1]AREAS!$I$18:$J$21</definedName>
    <definedName name="Example_Reporting_Month">[2]Timing!$H$19</definedName>
    <definedName name="HL_6">IFS!$A$3</definedName>
    <definedName name="Leap_Year">IFS!$H$31</definedName>
    <definedName name="Model_Name">'[2]Model Parameters'!$G$11</definedName>
    <definedName name="Model_Start_Date">[2]Timing!$H$15</definedName>
    <definedName name="Overall_Error_Check">'[2]Error Checks'!$I$17</definedName>
    <definedName name="Periodicity">[2]Timing!$H$17</definedName>
    <definedName name="Reporting_Month_Factor">[2]Timing!$H$21</definedName>
    <definedName name="Standard_Year">IFS!$H$30</definedName>
    <definedName name="Year_Selected">IFS!$H$36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1" l="1"/>
  <c r="G41" i="11"/>
  <c r="H39" i="11"/>
  <c r="H38" i="11" s="1"/>
  <c r="G39" i="11"/>
  <c r="I20" i="11"/>
  <c r="I18" i="11"/>
  <c r="B6" i="11"/>
  <c r="B23" i="11" s="1"/>
  <c r="F4" i="11"/>
  <c r="A1" i="11"/>
  <c r="K41" i="11"/>
  <c r="K39" i="11"/>
  <c r="K18" i="11"/>
  <c r="K38" i="11"/>
  <c r="K20" i="11"/>
  <c r="A2" i="11" l="1"/>
  <c r="C10" i="10" l="1"/>
  <c r="C9" i="10"/>
  <c r="C10" i="9"/>
  <c r="C9" i="9"/>
  <c r="A9" i="10"/>
  <c r="A9" i="9"/>
  <c r="A10" i="10"/>
  <c r="A10" i="9"/>
  <c r="E15" i="6" l="1"/>
  <c r="E14" i="6"/>
  <c r="E13" i="6"/>
  <c r="C16" i="5"/>
  <c r="C13" i="5"/>
  <c r="D9" i="5"/>
  <c r="D8" i="5"/>
  <c r="D7" i="5"/>
  <c r="D6" i="5"/>
  <c r="D5" i="5"/>
  <c r="D4" i="5"/>
  <c r="D3" i="5"/>
  <c r="C14" i="5" s="1"/>
  <c r="D2" i="5"/>
  <c r="C18" i="4"/>
  <c r="C17" i="4"/>
  <c r="C16" i="4"/>
  <c r="C15" i="4"/>
  <c r="C14" i="4"/>
  <c r="C13" i="4"/>
  <c r="C12" i="4"/>
  <c r="C11" i="4"/>
  <c r="B18" i="3"/>
  <c r="B17" i="3"/>
  <c r="B16" i="3"/>
  <c r="B15" i="3"/>
  <c r="B14" i="3"/>
  <c r="B9" i="1"/>
  <c r="B8" i="1"/>
  <c r="B7" i="1"/>
  <c r="A18" i="4"/>
  <c r="A12" i="4"/>
  <c r="A14" i="4"/>
  <c r="A15" i="5"/>
  <c r="C17" i="3"/>
  <c r="C15" i="3"/>
  <c r="A13" i="4"/>
  <c r="C8" i="1"/>
  <c r="C7" i="1"/>
  <c r="A11" i="4"/>
  <c r="A15" i="4"/>
  <c r="A14" i="5"/>
  <c r="C9" i="1"/>
  <c r="F14" i="6"/>
  <c r="A16" i="4"/>
  <c r="F13" i="6"/>
  <c r="C14" i="3"/>
  <c r="A16" i="5"/>
  <c r="A17" i="4"/>
  <c r="A13" i="5"/>
  <c r="C18" i="3"/>
  <c r="C16" i="3"/>
  <c r="F15" i="6"/>
  <c r="C15" i="5" l="1"/>
</calcChain>
</file>

<file path=xl/sharedStrings.xml><?xml version="1.0" encoding="utf-8"?>
<sst xmlns="http://schemas.openxmlformats.org/spreadsheetml/2006/main" count="142" uniqueCount="101">
  <si>
    <t>Condition 1</t>
  </si>
  <si>
    <t>Condition 2</t>
  </si>
  <si>
    <t>Condition 3</t>
  </si>
  <si>
    <t>Description</t>
  </si>
  <si>
    <t>Results</t>
  </si>
  <si>
    <t>Formula</t>
  </si>
  <si>
    <t>All arguments are true</t>
  </si>
  <si>
    <t>At least one argument is false</t>
  </si>
  <si>
    <t>Salary</t>
  </si>
  <si>
    <t>Tax</t>
  </si>
  <si>
    <t>Assume</t>
  </si>
  <si>
    <t>SumProduct</t>
  </si>
  <si>
    <t>Result</t>
  </si>
  <si>
    <t>Average of tax payments less than $3,000</t>
  </si>
  <si>
    <r>
      <t xml:space="preserve">Average of tax payments greater than the value in cell </t>
    </r>
    <r>
      <rPr>
        <b/>
        <sz val="11"/>
        <color theme="1"/>
        <rFont val="Calibri"/>
        <family val="2"/>
      </rPr>
      <t>C3</t>
    </r>
  </si>
  <si>
    <t>Average of negative tax payments</t>
  </si>
  <si>
    <r>
      <t xml:space="preserve">Average of tax payments where salary is greater than the average of the values in cells </t>
    </r>
    <r>
      <rPr>
        <b/>
        <sz val="11"/>
        <color theme="1"/>
        <rFont val="Calibri"/>
        <family val="2"/>
      </rPr>
      <t>B2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B4</t>
    </r>
  </si>
  <si>
    <r>
      <t xml:space="preserve">Average of tax payments where </t>
    </r>
    <r>
      <rPr>
        <b/>
        <sz val="11"/>
        <color theme="1"/>
        <rFont val="Calibri"/>
        <family val="2"/>
      </rPr>
      <t>Salary</t>
    </r>
    <r>
      <rPr>
        <sz val="11"/>
        <color theme="1"/>
        <rFont val="Calibri"/>
        <family val="2"/>
        <scheme val="minor"/>
      </rPr>
      <t xml:space="preserve"> field contains the text string "sum"</t>
    </r>
  </si>
  <si>
    <t>Data</t>
  </si>
  <si>
    <t>More data</t>
  </si>
  <si>
    <t>red</t>
  </si>
  <si>
    <t>amber</t>
  </si>
  <si>
    <t>green</t>
  </si>
  <si>
    <t>RED</t>
  </si>
  <si>
    <t>AMBER</t>
  </si>
  <si>
    <r>
      <t xml:space="preserve">Counts the number of cells with "red" (not case sensitive) in cells </t>
    </r>
    <r>
      <rPr>
        <b/>
        <sz val="11"/>
        <color theme="8"/>
        <rFont val="Calibri"/>
        <family val="2"/>
        <scheme val="minor"/>
      </rPr>
      <t>A2:A7</t>
    </r>
    <r>
      <rPr>
        <sz val="11"/>
        <color theme="8"/>
        <rFont val="Calibri"/>
        <family val="2"/>
        <scheme val="minor"/>
      </rPr>
      <t>.</t>
    </r>
  </si>
  <si>
    <r>
      <t xml:space="preserve">Counts the number of cells with "green" (the value in cell </t>
    </r>
    <r>
      <rPr>
        <b/>
        <sz val="11"/>
        <color theme="8"/>
        <rFont val="Calibri"/>
        <family val="2"/>
        <scheme val="minor"/>
      </rPr>
      <t>A4</t>
    </r>
    <r>
      <rPr>
        <sz val="11"/>
        <color theme="8"/>
        <rFont val="Calibri"/>
        <family val="2"/>
        <scheme val="minor"/>
      </rPr>
      <t xml:space="preserve">, not case sensitive) in cells </t>
    </r>
    <r>
      <rPr>
        <b/>
        <sz val="11"/>
        <color theme="8"/>
        <rFont val="Calibri"/>
        <family val="2"/>
        <scheme val="minor"/>
      </rPr>
      <t>A2:A7</t>
    </r>
    <r>
      <rPr>
        <sz val="11"/>
        <color theme="8"/>
        <rFont val="Calibri"/>
        <family val="2"/>
        <scheme val="minor"/>
      </rPr>
      <t>.</t>
    </r>
  </si>
  <si>
    <r>
      <t xml:space="preserve">Counts the number of occurrences of "red" (the value in cell </t>
    </r>
    <r>
      <rPr>
        <b/>
        <sz val="11"/>
        <color theme="8"/>
        <rFont val="Calibri"/>
        <family val="2"/>
      </rPr>
      <t>A2</t>
    </r>
    <r>
      <rPr>
        <sz val="11"/>
        <color theme="8"/>
        <rFont val="Calibri"/>
        <family val="2"/>
        <scheme val="minor"/>
      </rPr>
      <t xml:space="preserve">) and amber (the value in cell </t>
    </r>
    <r>
      <rPr>
        <b/>
        <sz val="11"/>
        <color theme="8"/>
        <rFont val="Calibri"/>
        <family val="2"/>
        <scheme val="minor"/>
      </rPr>
      <t>A3</t>
    </r>
    <r>
      <rPr>
        <sz val="11"/>
        <color theme="8"/>
        <rFont val="Calibri"/>
        <family val="2"/>
        <scheme val="minor"/>
      </rPr>
      <t xml:space="preserve">) in cells </t>
    </r>
    <r>
      <rPr>
        <b/>
        <sz val="11"/>
        <color theme="8"/>
        <rFont val="Calibri"/>
        <family val="2"/>
        <scheme val="minor"/>
      </rPr>
      <t>A2:A7</t>
    </r>
    <r>
      <rPr>
        <sz val="11"/>
        <color theme="8"/>
        <rFont val="Calibri"/>
        <family val="2"/>
        <scheme val="minor"/>
      </rPr>
      <t xml:space="preserve">.  You could also use the </t>
    </r>
    <r>
      <rPr>
        <b/>
        <sz val="11"/>
        <color theme="8"/>
        <rFont val="Calibri"/>
        <family val="2"/>
        <scheme val="minor"/>
      </rPr>
      <t>COUNTIFS</t>
    </r>
    <r>
      <rPr>
        <sz val="11"/>
        <color theme="8"/>
        <rFont val="Calibri"/>
        <family val="2"/>
        <scheme val="minor"/>
      </rPr>
      <t xml:space="preserve"> function.</t>
    </r>
  </si>
  <si>
    <r>
      <t xml:space="preserve">Counts the number of cells in the range </t>
    </r>
    <r>
      <rPr>
        <b/>
        <sz val="11"/>
        <color theme="8"/>
        <rFont val="Calibri"/>
        <family val="2"/>
      </rPr>
      <t>B2:B7</t>
    </r>
    <r>
      <rPr>
        <sz val="11"/>
        <color theme="8"/>
        <rFont val="Calibri"/>
        <family val="2"/>
        <scheme val="minor"/>
      </rPr>
      <t xml:space="preserve"> with a value greater than 9.</t>
    </r>
  </si>
  <si>
    <r>
      <t xml:space="preserve">Counts the number of cells in the range </t>
    </r>
    <r>
      <rPr>
        <b/>
        <sz val="11"/>
        <color theme="8"/>
        <rFont val="Calibri"/>
        <family val="2"/>
      </rPr>
      <t>B2:B7</t>
    </r>
    <r>
      <rPr>
        <sz val="11"/>
        <color theme="8"/>
        <rFont val="Calibri"/>
        <family val="2"/>
        <scheme val="minor"/>
      </rPr>
      <t xml:space="preserve"> with a value not equal to that in cell </t>
    </r>
    <r>
      <rPr>
        <b/>
        <sz val="11"/>
        <color theme="8"/>
        <rFont val="Calibri"/>
        <family val="2"/>
        <scheme val="minor"/>
      </rPr>
      <t>B4</t>
    </r>
    <r>
      <rPr>
        <sz val="11"/>
        <color theme="8"/>
        <rFont val="Calibri"/>
        <family val="2"/>
        <scheme val="minor"/>
      </rPr>
      <t xml:space="preserve"> (4).  The ampersand (</t>
    </r>
    <r>
      <rPr>
        <b/>
        <sz val="11"/>
        <color theme="8"/>
        <rFont val="Calibri"/>
        <family val="2"/>
        <scheme val="minor"/>
      </rPr>
      <t>&amp;</t>
    </r>
    <r>
      <rPr>
        <sz val="11"/>
        <color theme="8"/>
        <rFont val="Calibri"/>
        <family val="2"/>
        <scheme val="minor"/>
      </rPr>
      <t>) merges the comparison operator for not equal to (</t>
    </r>
    <r>
      <rPr>
        <b/>
        <sz val="11"/>
        <color theme="8"/>
        <rFont val="Calibri"/>
        <family val="2"/>
        <scheme val="minor"/>
      </rPr>
      <t>&lt;&gt;</t>
    </r>
    <r>
      <rPr>
        <sz val="11"/>
        <color theme="8"/>
        <rFont val="Calibri"/>
        <family val="2"/>
        <scheme val="minor"/>
      </rPr>
      <t xml:space="preserve">) and the value in cell </t>
    </r>
    <r>
      <rPr>
        <b/>
        <sz val="11"/>
        <color theme="8"/>
        <rFont val="Calibri"/>
        <family val="2"/>
        <scheme val="minor"/>
      </rPr>
      <t>B4</t>
    </r>
    <r>
      <rPr>
        <sz val="11"/>
        <color theme="8"/>
        <rFont val="Calibri"/>
        <family val="2"/>
        <scheme val="minor"/>
      </rPr>
      <t xml:space="preserve">.  This reduces the formula to </t>
    </r>
    <r>
      <rPr>
        <b/>
        <sz val="11"/>
        <color theme="8"/>
        <rFont val="Calibri"/>
        <family val="2"/>
        <scheme val="minor"/>
      </rPr>
      <t>=COUNTIF(B2:B7,"&lt;&gt;4")</t>
    </r>
    <r>
      <rPr>
        <sz val="11"/>
        <color theme="8"/>
        <rFont val="Calibri"/>
        <family val="2"/>
        <scheme val="minor"/>
      </rPr>
      <t>, but makes it dynamic.</t>
    </r>
  </si>
  <si>
    <r>
      <t xml:space="preserve">Counts the number of cells in the range </t>
    </r>
    <r>
      <rPr>
        <b/>
        <sz val="11"/>
        <color theme="8"/>
        <rFont val="Calibri"/>
        <family val="2"/>
      </rPr>
      <t>B2:B7</t>
    </r>
    <r>
      <rPr>
        <sz val="11"/>
        <color theme="8"/>
        <rFont val="Calibri"/>
        <family val="2"/>
        <scheme val="minor"/>
      </rPr>
      <t xml:space="preserve"> with a value greater than 4 but less than 32 (the value in cell </t>
    </r>
    <r>
      <rPr>
        <b/>
        <sz val="11"/>
        <color theme="8"/>
        <rFont val="Calibri"/>
        <family val="2"/>
        <scheme val="minor"/>
      </rPr>
      <t>B7</t>
    </r>
    <r>
      <rPr>
        <sz val="11"/>
        <color theme="8"/>
        <rFont val="Calibri"/>
        <family val="2"/>
        <scheme val="minor"/>
      </rPr>
      <t>).</t>
    </r>
  </si>
  <si>
    <r>
      <t xml:space="preserve">Counts the number of cells in </t>
    </r>
    <r>
      <rPr>
        <b/>
        <sz val="11"/>
        <color theme="8"/>
        <rFont val="Calibri"/>
        <family val="2"/>
      </rPr>
      <t xml:space="preserve">A2:B7 </t>
    </r>
    <r>
      <rPr>
        <sz val="11"/>
        <color theme="8"/>
        <rFont val="Calibri"/>
        <family val="2"/>
        <scheme val="minor"/>
      </rPr>
      <t>containing any text (</t>
    </r>
    <r>
      <rPr>
        <b/>
        <sz val="11"/>
        <color theme="8"/>
        <rFont val="Calibri"/>
        <family val="2"/>
        <scheme val="minor"/>
      </rPr>
      <t>*</t>
    </r>
    <r>
      <rPr>
        <sz val="11"/>
        <color theme="8"/>
        <rFont val="Calibri"/>
        <family val="2"/>
        <scheme val="minor"/>
      </rPr>
      <t xml:space="preserve"> is the wildcard character for text).</t>
    </r>
  </si>
  <si>
    <r>
      <t xml:space="preserve">Counts the number of cells in the range </t>
    </r>
    <r>
      <rPr>
        <b/>
        <sz val="11"/>
        <color theme="8"/>
        <rFont val="Calibri"/>
        <family val="2"/>
      </rPr>
      <t>A2:A7</t>
    </r>
    <r>
      <rPr>
        <sz val="11"/>
        <color theme="8"/>
        <rFont val="Calibri"/>
        <family val="2"/>
        <scheme val="minor"/>
      </rPr>
      <t xml:space="preserve"> that have exactly five characters, but have the letter "e" in the third position of the text string ("green" is the only text that satisfies this condition).</t>
    </r>
  </si>
  <si>
    <t>Date</t>
  </si>
  <si>
    <t>Salesperson</t>
  </si>
  <si>
    <t>Items Sold</t>
  </si>
  <si>
    <t>Quota Met</t>
  </si>
  <si>
    <t>Jo</t>
  </si>
  <si>
    <t>Alex</t>
  </si>
  <si>
    <t>Lou</t>
  </si>
  <si>
    <r>
      <t xml:space="preserve">Counts the number of sales where the items sold (cells </t>
    </r>
    <r>
      <rPr>
        <b/>
        <sz val="11"/>
        <color theme="8"/>
        <rFont val="Calibri"/>
        <family val="2"/>
        <scheme val="minor"/>
      </rPr>
      <t>C2:C9</t>
    </r>
    <r>
      <rPr>
        <sz val="11"/>
        <color theme="8"/>
        <rFont val="Calibri"/>
        <family val="2"/>
        <scheme val="minor"/>
      </rPr>
      <t>) were more than 1 but less than 6.</t>
    </r>
  </si>
  <si>
    <r>
      <t xml:space="preserve">Counts the number of sales made in the first week of the year (cells </t>
    </r>
    <r>
      <rPr>
        <b/>
        <sz val="11"/>
        <color theme="8"/>
        <rFont val="Calibri"/>
        <family val="2"/>
        <scheme val="minor"/>
      </rPr>
      <t>A2:A9</t>
    </r>
    <r>
      <rPr>
        <sz val="11"/>
        <color theme="8"/>
        <rFont val="Calibri"/>
        <family val="2"/>
        <scheme val="minor"/>
      </rPr>
      <t xml:space="preserve">) by Alex (cells </t>
    </r>
    <r>
      <rPr>
        <b/>
        <sz val="11"/>
        <color theme="8"/>
        <rFont val="Calibri"/>
        <family val="2"/>
      </rPr>
      <t>B2:B9</t>
    </r>
    <r>
      <rPr>
        <sz val="11"/>
        <color theme="8"/>
        <rFont val="Calibri"/>
        <family val="2"/>
        <scheme val="minor"/>
      </rPr>
      <t xml:space="preserve">, with "Alex" as shown in cell </t>
    </r>
    <r>
      <rPr>
        <b/>
        <sz val="11"/>
        <color theme="8"/>
        <rFont val="Calibri"/>
        <family val="2"/>
        <scheme val="minor"/>
      </rPr>
      <t>B3</t>
    </r>
    <r>
      <rPr>
        <sz val="11"/>
        <color theme="8"/>
        <rFont val="Calibri"/>
        <family val="2"/>
        <scheme val="minor"/>
      </rPr>
      <t xml:space="preserve">) where the quota (cells </t>
    </r>
    <r>
      <rPr>
        <b/>
        <sz val="11"/>
        <color theme="8"/>
        <rFont val="Calibri"/>
        <family val="2"/>
        <scheme val="minor"/>
      </rPr>
      <t>D2:D9</t>
    </r>
    <r>
      <rPr>
        <sz val="11"/>
        <color theme="8"/>
        <rFont val="Calibri"/>
        <family val="2"/>
        <scheme val="minor"/>
      </rPr>
      <t>) was met ("Yes").</t>
    </r>
  </si>
  <si>
    <t>Counts the number of sales Jo and Lou (cells B2:B9 identifying the salesperson both ways) made where quotas (cells D2:D9) were not met (referwncing "No" both ways).</t>
  </si>
  <si>
    <r>
      <t xml:space="preserve">Counts the number of sales where the salesperson (cells </t>
    </r>
    <r>
      <rPr>
        <b/>
        <sz val="11"/>
        <color theme="8"/>
        <rFont val="Calibri"/>
        <family val="2"/>
      </rPr>
      <t>B2:B9</t>
    </r>
    <r>
      <rPr>
        <sz val="11"/>
        <color theme="8"/>
        <rFont val="Calibri"/>
        <family val="2"/>
        <scheme val="minor"/>
      </rPr>
      <t xml:space="preserve">) had the letter "L" (not case sensitive) in their name and the number of items sold (cells </t>
    </r>
    <r>
      <rPr>
        <b/>
        <sz val="11"/>
        <color theme="8"/>
        <rFont val="Calibri"/>
        <family val="2"/>
        <scheme val="minor"/>
      </rPr>
      <t>C2:C9</t>
    </r>
    <r>
      <rPr>
        <sz val="11"/>
        <color theme="8"/>
        <rFont val="Calibri"/>
        <family val="2"/>
        <scheme val="minor"/>
      </rPr>
      <t>) exceeded 3.</t>
    </r>
  </si>
  <si>
    <t>Student</t>
  </si>
  <si>
    <t>Exam 1</t>
  </si>
  <si>
    <t>Exam 2</t>
  </si>
  <si>
    <t>Exam 3</t>
  </si>
  <si>
    <t>Albert</t>
  </si>
  <si>
    <t>Bianca</t>
  </si>
  <si>
    <t>Charlie</t>
  </si>
  <si>
    <t>Delta</t>
  </si>
  <si>
    <t>Erica</t>
  </si>
  <si>
    <t>Frankie</t>
  </si>
  <si>
    <t>Spoilt</t>
  </si>
  <si>
    <t>George</t>
  </si>
  <si>
    <t>No attempt</t>
  </si>
  <si>
    <t>Hughie</t>
  </si>
  <si>
    <t>Incomplete</t>
  </si>
  <si>
    <r>
      <t xml:space="preserve">Average of </t>
    </r>
    <r>
      <rPr>
        <b/>
        <sz val="11"/>
        <color theme="1"/>
        <rFont val="Calibri"/>
        <family val="2"/>
      </rPr>
      <t>Exam 1</t>
    </r>
    <r>
      <rPr>
        <sz val="11"/>
        <color theme="1"/>
        <rFont val="Calibri"/>
        <family val="2"/>
        <scheme val="minor"/>
      </rPr>
      <t xml:space="preserve"> where results lie between 60% and 80% inclusive</t>
    </r>
  </si>
  <si>
    <r>
      <t xml:space="preserve">Average of </t>
    </r>
    <r>
      <rPr>
        <b/>
        <sz val="11"/>
        <color theme="1"/>
        <rFont val="Calibri"/>
        <family val="2"/>
      </rPr>
      <t>Exam 2</t>
    </r>
    <r>
      <rPr>
        <sz val="11"/>
        <color theme="1"/>
        <rFont val="Calibri"/>
        <family val="2"/>
        <scheme val="minor"/>
      </rPr>
      <t xml:space="preserve"> where scores are above 90%</t>
    </r>
  </si>
  <si>
    <r>
      <t xml:space="preserve">Average of </t>
    </r>
    <r>
      <rPr>
        <b/>
        <sz val="11"/>
        <color theme="1"/>
        <rFont val="Calibri"/>
        <family val="2"/>
      </rPr>
      <t>Exam 2</t>
    </r>
    <r>
      <rPr>
        <sz val="11"/>
        <color theme="1"/>
        <rFont val="Calibri"/>
        <family val="2"/>
        <scheme val="minor"/>
      </rPr>
      <t xml:space="preserve"> where </t>
    </r>
    <r>
      <rPr>
        <b/>
        <sz val="11"/>
        <color theme="1"/>
        <rFont val="Calibri"/>
        <family val="2"/>
        <scheme val="minor"/>
      </rPr>
      <t>Exam 1</t>
    </r>
    <r>
      <rPr>
        <sz val="11"/>
        <color theme="1"/>
        <rFont val="Calibri"/>
        <family val="2"/>
        <scheme val="minor"/>
      </rPr>
      <t xml:space="preserve"> has been attempted and</t>
    </r>
    <r>
      <rPr>
        <b/>
        <sz val="11"/>
        <color theme="1"/>
        <rFont val="Calibri"/>
        <family val="2"/>
        <scheme val="minor"/>
      </rPr>
      <t xml:space="preserve"> Exam 3</t>
    </r>
    <r>
      <rPr>
        <sz val="11"/>
        <color theme="1"/>
        <rFont val="Calibri"/>
        <family val="2"/>
        <scheme val="minor"/>
      </rPr>
      <t xml:space="preserve"> is not spoilt</t>
    </r>
  </si>
  <si>
    <t>Annual interest rate</t>
  </si>
  <si>
    <t>Years of the loan</t>
  </si>
  <si>
    <t>Present Value</t>
  </si>
  <si>
    <t>Timing</t>
  </si>
  <si>
    <t>Total interest paid in year 2 on a monthly basis.</t>
  </si>
  <si>
    <t>Total interest paid in year 2 on an annual basis.</t>
  </si>
  <si>
    <t>Type</t>
  </si>
  <si>
    <t>0 (zero)</t>
  </si>
  <si>
    <t>Payment at the end of the period</t>
  </si>
  <si>
    <t>Payment at the beginning of the period</t>
  </si>
  <si>
    <t>Total principal paid in year 2 on a monthly basis.</t>
  </si>
  <si>
    <t>Total principal paid in year 2 on an annual basis.</t>
  </si>
  <si>
    <t>Navigator</t>
  </si>
  <si>
    <t>Error Checks:</t>
  </si>
  <si>
    <t>Excel Guru Example</t>
  </si>
  <si>
    <t>Becoming a Qualified Excel 2016 Guru</t>
  </si>
  <si>
    <t>Criteria</t>
  </si>
  <si>
    <t>Yes / No</t>
  </si>
  <si>
    <t>Grade</t>
  </si>
  <si>
    <t>Already qualified?</t>
  </si>
  <si>
    <t>Yes</t>
  </si>
  <si>
    <t>3 Star</t>
  </si>
  <si>
    <t>Work for Microsoft?</t>
  </si>
  <si>
    <t>2 Star</t>
  </si>
  <si>
    <t>Passed exam?</t>
  </si>
  <si>
    <t>1 Star</t>
  </si>
  <si>
    <t>Studying?</t>
  </si>
  <si>
    <t>Grade Achieved</t>
  </si>
  <si>
    <t>Alternative Approach</t>
  </si>
  <si>
    <t>Leap Year Example</t>
  </si>
  <si>
    <t>Determining The Number of Days in a Year</t>
  </si>
  <si>
    <t>Assumptions</t>
  </si>
  <si>
    <t>Type of Year</t>
  </si>
  <si>
    <t># Days</t>
  </si>
  <si>
    <t>Standard Year</t>
  </si>
  <si>
    <t>Leap Year</t>
  </si>
  <si>
    <t>Year Selection</t>
  </si>
  <si>
    <t>Year</t>
  </si>
  <si>
    <t>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</si>
</sst>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\ mmm\ yy"/>
    <numFmt numFmtId="165" formatCode="\$#,##0"/>
    <numFmt numFmtId="166" formatCode="_-[$$-409]* #,##0.00_ ;_-[$$-409]* \-#,##0.00\ ;_-[$$-409]* &quot;-&quot;??_ ;_-@_ "/>
    <numFmt numFmtId="167" formatCode="&quot;ý&quot;;&quot;ý&quot;;&quot;þ&quot;"/>
    <numFmt numFmtId="168" formatCode="#,##0.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20"/>
      <color rgb="FF006100"/>
      <name val="Calibri"/>
      <family val="2"/>
      <scheme val="minor"/>
    </font>
    <font>
      <b/>
      <sz val="11"/>
      <color theme="8"/>
      <name val="Calibri"/>
      <family val="2"/>
    </font>
    <font>
      <b/>
      <sz val="16"/>
      <color theme="8" tint="-0.499984740745262"/>
      <name val="Arial"/>
      <family val="2"/>
    </font>
    <font>
      <sz val="9"/>
      <color theme="1"/>
      <name val="Arial"/>
      <family val="2"/>
    </font>
    <font>
      <sz val="14"/>
      <color theme="8" tint="-0.499984740745262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Wingdings"/>
      <charset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8" tint="-0.499984740745262"/>
      <name val="Arial"/>
      <family val="2"/>
    </font>
    <font>
      <b/>
      <sz val="9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theme="1"/>
      <name val="Arial"/>
      <family val="2"/>
    </font>
    <font>
      <sz val="9"/>
      <color theme="0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0">
    <xf numFmtId="0" fontId="0" fillId="0" borderId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Protection="0"/>
    <xf numFmtId="0" fontId="15" fillId="0" borderId="0"/>
    <xf numFmtId="0" fontId="16" fillId="0" borderId="0" applyNumberFormat="0" applyFill="0" applyBorder="0" applyProtection="0"/>
    <xf numFmtId="0" fontId="17" fillId="0" borderId="0" applyNumberFormat="0" applyFill="0" applyBorder="0">
      <alignment horizontal="left"/>
      <protection locked="0"/>
    </xf>
    <xf numFmtId="168" fontId="19" fillId="9" borderId="9"/>
    <xf numFmtId="0" fontId="19" fillId="9" borderId="9" applyNumberForma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2" fillId="10" borderId="0" applyNumberFormat="0">
      <alignment horizontal="center"/>
    </xf>
    <xf numFmtId="0" fontId="23" fillId="11" borderId="10" applyNumberFormat="0" applyAlignment="0">
      <protection locked="0"/>
    </xf>
    <xf numFmtId="0" fontId="25" fillId="0" borderId="11" applyNumberFormat="0" applyFill="0" applyBorder="0"/>
    <xf numFmtId="0" fontId="27" fillId="0" borderId="12" applyNumberFormat="0" applyAlignment="0">
      <alignment horizontal="center"/>
    </xf>
  </cellStyleXfs>
  <cellXfs count="71">
    <xf numFmtId="0" fontId="0" fillId="0" borderId="0" xfId="0"/>
    <xf numFmtId="0" fontId="2" fillId="4" borderId="1" xfId="0" applyFont="1" applyFill="1" applyBorder="1"/>
    <xf numFmtId="0" fontId="4" fillId="3" borderId="0" xfId="1" applyFont="1"/>
    <xf numFmtId="0" fontId="5" fillId="5" borderId="1" xfId="0" applyFont="1" applyFill="1" applyBorder="1"/>
    <xf numFmtId="0" fontId="6" fillId="0" borderId="0" xfId="0" applyFont="1"/>
    <xf numFmtId="0" fontId="4" fillId="3" borderId="0" xfId="1" applyFont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2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4" fillId="3" borderId="2" xfId="2" applyFont="1" applyBorder="1" applyAlignment="1">
      <alignment horizontal="center"/>
    </xf>
    <xf numFmtId="43" fontId="4" fillId="3" borderId="2" xfId="3" applyFon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6" borderId="3" xfId="3" applyNumberFormat="1" applyFont="1" applyFill="1" applyBorder="1" applyAlignment="1">
      <alignment horizontal="center"/>
    </xf>
    <xf numFmtId="0" fontId="6" fillId="0" borderId="0" xfId="4" applyFont="1" applyAlignment="1">
      <alignment vertical="center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3" borderId="4" xfId="2" applyFont="1" applyBorder="1" applyAlignment="1">
      <alignment horizontal="center"/>
    </xf>
    <xf numFmtId="0" fontId="4" fillId="3" borderId="5" xfId="2" applyFont="1" applyBorder="1" applyAlignment="1">
      <alignment horizontal="center"/>
    </xf>
    <xf numFmtId="0" fontId="2" fillId="0" borderId="1" xfId="4" applyFont="1" applyBorder="1" applyAlignment="1">
      <alignment wrapText="1"/>
    </xf>
    <xf numFmtId="0" fontId="5" fillId="2" borderId="1" xfId="5" applyFont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9" fontId="2" fillId="4" borderId="1" xfId="6" applyFont="1" applyFill="1" applyBorder="1" applyAlignment="1">
      <alignment horizontal="center"/>
    </xf>
    <xf numFmtId="9" fontId="5" fillId="5" borderId="1" xfId="6" applyFont="1" applyFill="1" applyBorder="1" applyAlignment="1">
      <alignment horizontal="center"/>
    </xf>
    <xf numFmtId="0" fontId="4" fillId="3" borderId="2" xfId="2" applyFont="1" applyBorder="1" applyAlignment="1">
      <alignment horizontal="left"/>
    </xf>
    <xf numFmtId="9" fontId="0" fillId="6" borderId="3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left"/>
    </xf>
    <xf numFmtId="3" fontId="0" fillId="7" borderId="3" xfId="7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165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2" fillId="0" borderId="1" xfId="4" applyFont="1" applyBorder="1" applyAlignment="1">
      <alignment vertical="center" wrapText="1"/>
    </xf>
    <xf numFmtId="166" fontId="5" fillId="2" borderId="1" xfId="7" applyNumberFormat="1" applyFont="1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left"/>
    </xf>
    <xf numFmtId="3" fontId="0" fillId="7" borderId="3" xfId="7" applyNumberFormat="1" applyFont="1" applyFill="1" applyBorder="1" applyAlignment="1">
      <alignment horizontal="left"/>
    </xf>
    <xf numFmtId="165" fontId="0" fillId="6" borderId="3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3" borderId="6" xfId="2" applyFont="1" applyBorder="1" applyAlignment="1">
      <alignment horizontal="left"/>
    </xf>
    <xf numFmtId="0" fontId="4" fillId="3" borderId="0" xfId="2" applyFont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14" fillId="0" borderId="0" xfId="8"/>
    <xf numFmtId="0" fontId="15" fillId="0" borderId="0" xfId="9"/>
    <xf numFmtId="0" fontId="16" fillId="0" borderId="0" xfId="10"/>
    <xf numFmtId="0" fontId="17" fillId="0" borderId="0" xfId="11">
      <alignment horizontal="left"/>
      <protection locked="0"/>
    </xf>
    <xf numFmtId="167" fontId="18" fillId="8" borderId="1" xfId="9" applyNumberFormat="1" applyFont="1" applyFill="1" applyBorder="1" applyAlignment="1" applyProtection="1">
      <alignment horizontal="center"/>
      <protection locked="0"/>
    </xf>
    <xf numFmtId="168" fontId="19" fillId="9" borderId="9" xfId="12"/>
    <xf numFmtId="167" fontId="19" fillId="9" borderId="9" xfId="13" applyNumberFormat="1" applyProtection="1">
      <protection locked="0"/>
    </xf>
    <xf numFmtId="0" fontId="19" fillId="9" borderId="9" xfId="13"/>
    <xf numFmtId="0" fontId="20" fillId="0" borderId="0" xfId="14"/>
    <xf numFmtId="0" fontId="21" fillId="0" borderId="0" xfId="15"/>
    <xf numFmtId="0" fontId="22" fillId="10" borderId="0" xfId="16">
      <alignment horizontal="center"/>
    </xf>
    <xf numFmtId="0" fontId="23" fillId="11" borderId="10" xfId="17">
      <protection locked="0"/>
    </xf>
    <xf numFmtId="0" fontId="23" fillId="11" borderId="10" xfId="17" applyAlignment="1">
      <alignment horizontal="center"/>
      <protection locked="0"/>
    </xf>
    <xf numFmtId="0" fontId="24" fillId="0" borderId="0" xfId="9" applyFont="1"/>
    <xf numFmtId="0" fontId="24" fillId="12" borderId="1" xfId="9" applyFont="1" applyFill="1" applyBorder="1" applyAlignment="1">
      <alignment horizontal="center"/>
    </xf>
    <xf numFmtId="0" fontId="25" fillId="0" borderId="0" xfId="18" applyBorder="1"/>
    <xf numFmtId="0" fontId="26" fillId="0" borderId="0" xfId="9" applyFont="1"/>
    <xf numFmtId="0" fontId="22" fillId="10" borderId="0" xfId="16" quotePrefix="1">
      <alignment horizontal="center"/>
    </xf>
    <xf numFmtId="0" fontId="27" fillId="0" borderId="12" xfId="19" applyAlignment="1"/>
    <xf numFmtId="0" fontId="15" fillId="0" borderId="0" xfId="9" applyAlignment="1">
      <alignment horizontal="center"/>
    </xf>
    <xf numFmtId="0" fontId="15" fillId="0" borderId="0" xfId="9" applyAlignment="1">
      <alignment vertical="top"/>
    </xf>
    <xf numFmtId="0" fontId="15" fillId="0" borderId="0" xfId="9" applyAlignment="1">
      <alignment horizontal="center" vertical="top"/>
    </xf>
    <xf numFmtId="0" fontId="25" fillId="0" borderId="0" xfId="18" applyBorder="1" applyAlignment="1">
      <alignment wrapText="1"/>
    </xf>
    <xf numFmtId="0" fontId="26" fillId="0" borderId="0" xfId="9" applyFont="1" applyAlignment="1">
      <alignment vertical="top"/>
    </xf>
  </cellXfs>
  <cellStyles count="20">
    <cellStyle name="Accent3" xfId="1" builtinId="37"/>
    <cellStyle name="Accent3 2" xfId="2" xr:uid="{B9A4CB59-0815-4155-BCAA-21E2B72E20F6}"/>
    <cellStyle name="Assumption" xfId="17" xr:uid="{0E10FA3A-7631-4B7B-BFF1-7FC58BF568A2}"/>
    <cellStyle name="Comma" xfId="7" builtinId="3"/>
    <cellStyle name="Comma 2" xfId="3" xr:uid="{B2DA1CAD-720C-4972-B2FA-3EC7481C86F3}"/>
    <cellStyle name="Constraint" xfId="19" xr:uid="{082C3AA5-A388-4FF7-8E90-0B47C2C920FF}"/>
    <cellStyle name="Good 2" xfId="5" xr:uid="{31D98760-43E7-4A33-B9B6-F4FB0E00DFC6}"/>
    <cellStyle name="Heading 1 Number" xfId="12" xr:uid="{1262DE36-6AA6-4F6F-90AD-EB552BF4F6B4}"/>
    <cellStyle name="Heading 1 Text" xfId="13" xr:uid="{940C9862-037C-457A-9663-30A90BD17CB6}"/>
    <cellStyle name="Heading 2 Text" xfId="14" xr:uid="{818630D5-6B00-42B1-9FEE-C2230D18760A}"/>
    <cellStyle name="Heading 3 Text" xfId="15" xr:uid="{05F38E75-C4A1-403C-8A7C-04864FC523DE}"/>
    <cellStyle name="Hyperlink 2" xfId="11" xr:uid="{EF685C7D-114B-4562-A072-F814C2B4256A}"/>
    <cellStyle name="Model Name" xfId="10" xr:uid="{798A36E4-DCD4-478A-87A7-40F66EE9DB1E}"/>
    <cellStyle name="Normal" xfId="0" builtinId="0"/>
    <cellStyle name="Normal 2" xfId="4" xr:uid="{1053BB25-7E10-40F4-9630-826FE3C87E8D}"/>
    <cellStyle name="Normal 3" xfId="9" xr:uid="{32B6A90A-7493-4563-81F9-2EC52AF5F7A0}"/>
    <cellStyle name="Notes" xfId="18" xr:uid="{8E42F67E-9761-4A4F-BDA2-8A5B3F5C371E}"/>
    <cellStyle name="Percent 2" xfId="6" xr:uid="{B16A2D04-7B65-44F2-9304-0188BE235827}"/>
    <cellStyle name="Sheet Title" xfId="8" xr:uid="{BA9FC5A9-9B49-45AA-8863-BEDB68E38FC6}"/>
    <cellStyle name="Table_Heading" xfId="16" xr:uid="{C75FEBEB-1728-40F5-94FB-E53C781B7BF2}"/>
  </cellStyles>
  <dxfs count="2">
    <dxf>
      <font>
        <b val="0"/>
        <i/>
        <color theme="0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ical%20Modelling%20Book\Volume%2002\Chapter%2002%20s1%20to%20s4%20-%20Pre\Examples%20for%20A%20to%20Z%20of%20Functions%20with%20Mac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%20Heng/Dropbox/SumProduct/Training/Financial%20Modelling%20Book%202/Excel%20Files/SP%20New%20Functions%20for%20Excel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S"/>
      <sheetName val="ACOSH"/>
      <sheetName val="ACOT"/>
      <sheetName val="ACOTH"/>
      <sheetName val="AMORDEGRC"/>
      <sheetName val="AMORLINC"/>
      <sheetName val="AND"/>
      <sheetName val="AREAS"/>
      <sheetName val="ASINH"/>
      <sheetName val="ATAN"/>
      <sheetName val="ATAN2"/>
      <sheetName val="ATANH"/>
      <sheetName val="AVEDEV"/>
      <sheetName val="AVERAGE"/>
      <sheetName val="AVERAGEA"/>
      <sheetName val="AVERAGEIF"/>
      <sheetName val="AVERAGEIFS"/>
      <sheetName val="BAHTTEXT"/>
      <sheetName val="BASE"/>
      <sheetName val="BESSELI"/>
      <sheetName val="BESSELJ"/>
      <sheetName val="BESSELK"/>
      <sheetName val="BESSELY"/>
      <sheetName val="BETA.DIST"/>
      <sheetName val="BETADIST"/>
      <sheetName val="BETA.INV"/>
      <sheetName val="BETAINV"/>
      <sheetName val="BIN2DEC"/>
      <sheetName val="BIN2HEX"/>
      <sheetName val="BIN2OCT"/>
      <sheetName val="BINOM.DIST"/>
      <sheetName val="BINOM.INV"/>
      <sheetName val="BINOMDIST"/>
      <sheetName val="BINOM.DIST.RANGE"/>
      <sheetName val="BITAND"/>
      <sheetName val="BITLSHIFT"/>
      <sheetName val="BITOR"/>
      <sheetName val="BITRSHIFT"/>
      <sheetName val="BITXOR"/>
      <sheetName val="CEILING"/>
      <sheetName val="CEILING.MATH"/>
      <sheetName val="CEILING.PRECISE"/>
      <sheetName val="CELL Part 1"/>
      <sheetName val="CELL Part 2"/>
      <sheetName val="CELL Part 3"/>
      <sheetName val="CHAR"/>
      <sheetName val="CHIDIST"/>
      <sheetName val="CHIINV"/>
      <sheetName val="CHISQ.DIST"/>
      <sheetName val="CHISQ.DIST.RT"/>
      <sheetName val="CHISQ.INV"/>
      <sheetName val="CHISQ.INV.RT"/>
      <sheetName val="CHISQ.TEST"/>
      <sheetName val="CHITEST"/>
      <sheetName val="CLEAN"/>
      <sheetName val="CODE"/>
      <sheetName val="COLUMN"/>
      <sheetName val="COLUMNS"/>
      <sheetName val="COMBIN"/>
      <sheetName val="COMBINA"/>
      <sheetName val="COMPLEX"/>
      <sheetName val="CORREL"/>
      <sheetName val="COS"/>
      <sheetName val="COSH"/>
      <sheetName val="COT"/>
      <sheetName val="COTH"/>
      <sheetName val="COUNT"/>
      <sheetName val="COUNTA"/>
      <sheetName val="COUNTBLANK"/>
      <sheetName val="COUNTIF"/>
      <sheetName val="COUNTIF with Colours"/>
      <sheetName val="COUNTIFS"/>
      <sheetName val="COUPDAYBS"/>
      <sheetName val="COUPDAYS"/>
      <sheetName val="COUPDAYSNC"/>
      <sheetName val="COUPNCD"/>
      <sheetName val="COUPNUM"/>
      <sheetName val="COUPPCD"/>
      <sheetName val="COVAR"/>
      <sheetName val="COVARIANCE.P"/>
      <sheetName val="COVARIANCE.S"/>
      <sheetName val="CRITBINOM"/>
      <sheetName val="CSC"/>
      <sheetName val="CSCH"/>
      <sheetName val="CUBEKPIMEMBER"/>
      <sheetName val="CUBESET"/>
      <sheetName val="CUMIPMT"/>
      <sheetName val="CUMPRINC"/>
      <sheetName val="DATE"/>
      <sheetName val="DATEDIF"/>
      <sheetName val="DATEVALUE"/>
      <sheetName val="DAVERAGE"/>
      <sheetName val="Criteria Examples 1"/>
      <sheetName val="Criteria Examples 2"/>
      <sheetName val="Criteria Examples 3"/>
      <sheetName val="Criteria Examples 4"/>
      <sheetName val="Criteria Examples 5"/>
      <sheetName val="Criteria Examples 6"/>
      <sheetName val="Criteria Examples 7"/>
      <sheetName val="Criteria Examples 8"/>
      <sheetName val="DAY"/>
      <sheetName val="DAYS"/>
      <sheetName val="DAYS360"/>
      <sheetName val="DB"/>
      <sheetName val="DCOUNT"/>
      <sheetName val="DCOUNTA"/>
      <sheetName val="DDB"/>
      <sheetName val="DEC2BIN"/>
      <sheetName val="DEC2HEX"/>
      <sheetName val="DEC2OCT"/>
      <sheetName val="DECIMAL"/>
      <sheetName val="DEGREES"/>
      <sheetName val="DELTA"/>
      <sheetName val="DEVSQ"/>
      <sheetName val="DGET"/>
      <sheetName val="DISC"/>
      <sheetName val="DMAX"/>
      <sheetName val="DMIN"/>
      <sheetName val="DOLLAR"/>
      <sheetName val="SUM CounterExample"/>
      <sheetName val="DOLLARDE"/>
      <sheetName val="DOLLARFR"/>
      <sheetName val="DPRODUCT"/>
      <sheetName val="DSTDEV"/>
      <sheetName val="DSTDEVP"/>
      <sheetName val="DSUM"/>
      <sheetName val="DURATION"/>
      <sheetName val="ERROR.TYPE"/>
      <sheetName val="F.DIST"/>
      <sheetName val="F.DIST.RT"/>
      <sheetName val="F.INV"/>
      <sheetName val="F.INV.RT"/>
      <sheetName val="F.TEST"/>
      <sheetName val="FACT"/>
      <sheetName val="FACTDOUBLE"/>
      <sheetName val="FALSE"/>
      <sheetName val="FDIST"/>
      <sheetName val="FILTERXML"/>
      <sheetName val="FIND"/>
      <sheetName val="FINV"/>
      <sheetName val="FISHER"/>
      <sheetName val="FISHERINV"/>
      <sheetName val="FIXED"/>
      <sheetName val="FLOOR"/>
      <sheetName val="FLOOR.MATH"/>
      <sheetName val="FLOOR.PRECISE"/>
      <sheetName val="FORECAST"/>
      <sheetName val="FORECAST.LINEAR"/>
      <sheetName val="FORMULATEXT"/>
      <sheetName val="FREQUENCY"/>
      <sheetName val="FTEST"/>
      <sheetName val="FV"/>
      <sheetName val="FVSCHEDULE"/>
      <sheetName val="GAMMA"/>
      <sheetName val="GAMMA.DIST"/>
      <sheetName val="GAMMA.INV"/>
      <sheetName val="GAMMADIST"/>
      <sheetName val="GAMMAINV"/>
      <sheetName val="GAMMALN.PRECISE"/>
      <sheetName val="GAMMALN"/>
      <sheetName val="GAUSS"/>
      <sheetName val="GCD"/>
      <sheetName val="GEOMEAN"/>
      <sheetName val="GESTEP"/>
      <sheetName val="GETPIVOTDATA"/>
      <sheetName val="GROWTH"/>
      <sheetName val="HARMEAN"/>
      <sheetName val="HEX2BIN"/>
      <sheetName val="HEX2DEC"/>
      <sheetName val="HEX2OCT"/>
      <sheetName val="HOUR"/>
      <sheetName val="HYPERLINK"/>
      <sheetName val="HYPGEOM.DIST"/>
      <sheetName val="HYPGEOMDIST"/>
      <sheetName val="IFNA"/>
      <sheetName val="IMABS"/>
      <sheetName val="IMAGINARY"/>
      <sheetName val="IMARGUMENT"/>
      <sheetName val="IMCONJUGATE"/>
      <sheetName val="IMCOS"/>
      <sheetName val="IMCOSH"/>
      <sheetName val="IMCOT"/>
      <sheetName val="IMCSC"/>
      <sheetName val="IMCSCH"/>
      <sheetName val="IMDIV"/>
      <sheetName val="IMEXP"/>
      <sheetName val="IMLN"/>
      <sheetName val="IMLOG10"/>
      <sheetName val="IMLOG2"/>
      <sheetName val="IMPOWER"/>
      <sheetName val="IMPRODUCT"/>
      <sheetName val="IMREAL"/>
      <sheetName val="IMSEC"/>
      <sheetName val="IMSECH"/>
      <sheetName val="IMSIN"/>
      <sheetName val="IMSINH"/>
      <sheetName val="IMSQRT"/>
      <sheetName val="IMSUB"/>
      <sheetName val="IMSUM"/>
      <sheetName val="IMTAN"/>
      <sheetName val="INFO"/>
      <sheetName val="INT"/>
      <sheetName val="INTERCEPT"/>
      <sheetName val="INTRATE"/>
      <sheetName val="ISBLANK"/>
      <sheetName val="ISERR"/>
      <sheetName val="ISERROR"/>
      <sheetName val="ISEVEN"/>
      <sheetName val="ISFORMULA"/>
      <sheetName val="ISLOGICAL"/>
      <sheetName val="ISNA"/>
      <sheetName val="ISNONTEXT"/>
      <sheetName val="ISO.CEILING"/>
      <sheetName val="ISNUMBER"/>
      <sheetName val="ISODD"/>
      <sheetName val="ISREF"/>
      <sheetName val="ISTEXT"/>
      <sheetName val="ISOWEEKNUM"/>
      <sheetName val="ISPMT"/>
      <sheetName val="JIS"/>
      <sheetName val="KURT"/>
      <sheetName val="LCM"/>
      <sheetName val="LEFT"/>
      <sheetName val="LEN"/>
      <sheetName val="LINEST"/>
      <sheetName val="LN"/>
      <sheetName val="LOG"/>
      <sheetName val="LOG10"/>
      <sheetName val="LOGEST"/>
      <sheetName val="LOGNORM.DIST"/>
      <sheetName val="LOGNORM.DIST (2)"/>
      <sheetName val="Sheet1"/>
      <sheetName val="MID"/>
      <sheetName val="NORM.DIST"/>
      <sheetName val="NORM.S.DIST"/>
      <sheetName val="NORM.INV"/>
      <sheetName val="NORM.S.INV"/>
      <sheetName val="NORMDIST"/>
      <sheetName val="NORMINV"/>
      <sheetName val="NORMSDIST"/>
      <sheetName val="NORMSINV"/>
      <sheetName val="RIGHT"/>
      <sheetName val="SEARCH"/>
      <sheetName val="SLO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or"/>
      <sheetName val="Style Guide"/>
      <sheetName val="Model Parameters"/>
      <sheetName val="Timing"/>
      <sheetName val="IFS Examples"/>
      <sheetName val="SWITCH Example"/>
      <sheetName val="CONCAT Example"/>
      <sheetName val="TEXTJOIN Example"/>
      <sheetName val="MAXIFS Example"/>
      <sheetName val="MINIFS Example"/>
      <sheetName val="Error Checks"/>
    </sheetNames>
    <sheetDataSet>
      <sheetData sheetId="0" refreshError="1"/>
      <sheetData sheetId="1" refreshError="1"/>
      <sheetData sheetId="2" refreshError="1"/>
      <sheetData sheetId="3">
        <row r="11">
          <cell r="G11" t="str">
            <v>SP New Functions for Excel 2016.xlsm</v>
          </cell>
        </row>
        <row r="12">
          <cell r="G12" t="str">
            <v>SumProduct Pty Ltd</v>
          </cell>
        </row>
      </sheetData>
      <sheetData sheetId="4">
        <row r="15">
          <cell r="H15">
            <v>43978</v>
          </cell>
        </row>
        <row r="17">
          <cell r="H17">
            <v>3</v>
          </cell>
        </row>
        <row r="19">
          <cell r="H19">
            <v>12</v>
          </cell>
        </row>
        <row r="21">
          <cell r="H21">
            <v>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7">
          <cell r="I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E240-BF70-4845-BBAC-924A897F5F80}">
  <sheetPr>
    <tabColor theme="1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EA37-406B-4FB2-972B-44328E4D87D8}">
  <sheetPr codeName="Sheet88"/>
  <dimension ref="A1:F16"/>
  <sheetViews>
    <sheetView showGridLines="0" workbookViewId="0"/>
  </sheetViews>
  <sheetFormatPr defaultRowHeight="15" x14ac:dyDescent="0.25"/>
  <cols>
    <col min="1" max="1" width="35.28515625" bestFit="1" customWidth="1"/>
    <col min="2" max="2" width="30.7109375" customWidth="1"/>
    <col min="3" max="3" width="12.7109375" customWidth="1"/>
  </cols>
  <sheetData>
    <row r="1" spans="1:6" ht="15.75" thickBot="1" x14ac:dyDescent="0.3">
      <c r="A1" s="11" t="s">
        <v>18</v>
      </c>
      <c r="B1" s="26" t="s">
        <v>3</v>
      </c>
    </row>
    <row r="2" spans="1:6" ht="15.75" thickTop="1" x14ac:dyDescent="0.25">
      <c r="A2" s="27">
        <v>0.09</v>
      </c>
      <c r="B2" s="35" t="s">
        <v>62</v>
      </c>
    </row>
    <row r="3" spans="1:6" x14ac:dyDescent="0.25">
      <c r="A3" s="29">
        <v>30</v>
      </c>
      <c r="B3" s="36" t="s">
        <v>63</v>
      </c>
    </row>
    <row r="4" spans="1:6" x14ac:dyDescent="0.25">
      <c r="A4" s="31">
        <v>125000</v>
      </c>
      <c r="B4" s="37" t="s">
        <v>64</v>
      </c>
    </row>
    <row r="5" spans="1:6" x14ac:dyDescent="0.25">
      <c r="A5" s="29">
        <v>0</v>
      </c>
      <c r="B5" s="36" t="s">
        <v>65</v>
      </c>
    </row>
    <row r="8" spans="1:6" ht="15.75" thickBot="1" x14ac:dyDescent="0.3">
      <c r="A8" s="11" t="s">
        <v>5</v>
      </c>
      <c r="B8" s="26" t="s">
        <v>3</v>
      </c>
      <c r="C8" s="11" t="s">
        <v>12</v>
      </c>
    </row>
    <row r="9" spans="1:6" ht="30.75" thickTop="1" x14ac:dyDescent="0.25">
      <c r="A9" s="15" t="str">
        <f ca="1">_xlfn.FORMULATEXT(C9)</f>
        <v>=-CUMPRINC(A2/12,A3*12,A4,13,24,0)</v>
      </c>
      <c r="B9" s="33" t="s">
        <v>72</v>
      </c>
      <c r="C9" s="34">
        <f>-CUMPRINC(A2/12,A3*12,A4,13,24,0)</f>
        <v>934.10712342089789</v>
      </c>
    </row>
    <row r="10" spans="1:6" ht="30" x14ac:dyDescent="0.25">
      <c r="A10" s="15" t="str">
        <f ca="1">_xlfn.FORMULATEXT(C10)</f>
        <v>=-CUMPRINC(A2,A3,A4,2,2,0)</v>
      </c>
      <c r="B10" s="33" t="s">
        <v>73</v>
      </c>
      <c r="C10" s="34">
        <f>-CUMPRINC(A2,A3,A4,2,2,0)</f>
        <v>999.57787700873644</v>
      </c>
    </row>
    <row r="14" spans="1:6" ht="15.75" thickBot="1" x14ac:dyDescent="0.3">
      <c r="B14" s="11" t="s">
        <v>68</v>
      </c>
      <c r="C14" s="39" t="s">
        <v>65</v>
      </c>
      <c r="D14" s="40"/>
      <c r="E14" s="40"/>
      <c r="F14" s="40"/>
    </row>
    <row r="15" spans="1:6" ht="15.75" thickTop="1" x14ac:dyDescent="0.25">
      <c r="B15" s="17" t="s">
        <v>69</v>
      </c>
      <c r="C15" s="41" t="s">
        <v>70</v>
      </c>
      <c r="D15" s="42"/>
      <c r="E15" s="42"/>
      <c r="F15" s="43"/>
    </row>
    <row r="16" spans="1:6" x14ac:dyDescent="0.25">
      <c r="B16" s="16">
        <v>1</v>
      </c>
      <c r="C16" s="44" t="s">
        <v>71</v>
      </c>
      <c r="D16" s="45"/>
      <c r="E16" s="45"/>
      <c r="F16" s="46"/>
    </row>
  </sheetData>
  <mergeCells count="3">
    <mergeCell ref="C14:F14"/>
    <mergeCell ref="C15:F15"/>
    <mergeCell ref="C16:F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B268-D56F-4D7D-A1EA-066BBCF238A6}">
  <sheetPr codeName="Sheet7"/>
  <dimension ref="A1:C9"/>
  <sheetViews>
    <sheetView showGridLines="0" workbookViewId="0"/>
  </sheetViews>
  <sheetFormatPr defaultRowHeight="15" x14ac:dyDescent="0.25"/>
  <cols>
    <col min="1" max="1" width="27.7109375" bestFit="1" customWidth="1"/>
    <col min="2" max="2" width="11" customWidth="1"/>
    <col min="3" max="3" width="20.7109375" customWidth="1"/>
  </cols>
  <sheetData>
    <row r="1" spans="1:3" x14ac:dyDescent="0.25">
      <c r="A1" t="s">
        <v>0</v>
      </c>
      <c r="B1" s="1" t="b">
        <v>1</v>
      </c>
    </row>
    <row r="2" spans="1:3" x14ac:dyDescent="0.25">
      <c r="A2" t="s">
        <v>1</v>
      </c>
      <c r="B2" s="1" t="b">
        <v>0</v>
      </c>
    </row>
    <row r="3" spans="1:3" x14ac:dyDescent="0.25">
      <c r="A3" t="s">
        <v>2</v>
      </c>
      <c r="B3" s="1" t="b">
        <v>1</v>
      </c>
    </row>
    <row r="6" spans="1:3" x14ac:dyDescent="0.25">
      <c r="A6" s="2" t="s">
        <v>3</v>
      </c>
      <c r="B6" s="2" t="s">
        <v>4</v>
      </c>
      <c r="C6" s="2" t="s">
        <v>5</v>
      </c>
    </row>
    <row r="7" spans="1:3" x14ac:dyDescent="0.25">
      <c r="A7" t="s">
        <v>6</v>
      </c>
      <c r="B7" s="3" t="b">
        <f>AND(B1,B3)</f>
        <v>1</v>
      </c>
      <c r="C7" s="4" t="str">
        <f t="shared" ref="C7:C9" ca="1" si="0">_xlfn.FORMULATEXT(B7)</f>
        <v>=AND(B1,B3)</v>
      </c>
    </row>
    <row r="8" spans="1:3" x14ac:dyDescent="0.25">
      <c r="A8" t="s">
        <v>7</v>
      </c>
      <c r="B8" s="3" t="b">
        <f>AND(B1:B3)</f>
        <v>0</v>
      </c>
      <c r="C8" s="4" t="str">
        <f t="shared" ca="1" si="0"/>
        <v>=AND(B1:B3)</v>
      </c>
    </row>
    <row r="9" spans="1:3" x14ac:dyDescent="0.25">
      <c r="A9" t="s">
        <v>6</v>
      </c>
      <c r="B9" s="3" t="b">
        <f>AND(B1,B3,2=1+1)</f>
        <v>1</v>
      </c>
      <c r="C9" s="4" t="str">
        <f t="shared" ca="1" si="0"/>
        <v>=AND(B1,B3,2=1+1)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1D73-3604-4344-99E4-F3D249B1DE03}">
  <sheetPr codeName="Sheet16"/>
  <dimension ref="A1:C18"/>
  <sheetViews>
    <sheetView showGridLines="0" workbookViewId="0"/>
  </sheetViews>
  <sheetFormatPr defaultRowHeight="15" x14ac:dyDescent="0.25"/>
  <cols>
    <col min="1" max="1" width="53.85546875" customWidth="1"/>
    <col min="2" max="2" width="13.85546875" customWidth="1"/>
    <col min="3" max="3" width="47.42578125" bestFit="1" customWidth="1"/>
    <col min="4" max="4" width="26.28515625" customWidth="1"/>
    <col min="6" max="6" width="12" customWidth="1"/>
    <col min="7" max="7" width="26.7109375" customWidth="1"/>
    <col min="8" max="8" width="24.140625" customWidth="1"/>
  </cols>
  <sheetData>
    <row r="1" spans="1:3" x14ac:dyDescent="0.25">
      <c r="B1" s="5" t="s">
        <v>8</v>
      </c>
      <c r="C1" s="5" t="s">
        <v>9</v>
      </c>
    </row>
    <row r="2" spans="1:3" x14ac:dyDescent="0.25">
      <c r="B2" s="6">
        <v>5000</v>
      </c>
      <c r="C2" s="6">
        <v>0</v>
      </c>
    </row>
    <row r="3" spans="1:3" x14ac:dyDescent="0.25">
      <c r="B3" s="6">
        <v>10000</v>
      </c>
      <c r="C3" s="6">
        <v>2475</v>
      </c>
    </row>
    <row r="4" spans="1:3" x14ac:dyDescent="0.25">
      <c r="B4" s="6">
        <v>12500</v>
      </c>
      <c r="C4" s="6">
        <v>2600</v>
      </c>
    </row>
    <row r="5" spans="1:3" x14ac:dyDescent="0.25">
      <c r="B5" s="6">
        <v>17480</v>
      </c>
      <c r="C5" s="6">
        <v>3155</v>
      </c>
    </row>
    <row r="6" spans="1:3" x14ac:dyDescent="0.25">
      <c r="B6" s="6">
        <v>22500</v>
      </c>
      <c r="C6" s="6">
        <v>4000</v>
      </c>
    </row>
    <row r="7" spans="1:3" x14ac:dyDescent="0.25">
      <c r="B7" s="7" t="b">
        <v>1</v>
      </c>
      <c r="C7" s="6" t="b">
        <v>1</v>
      </c>
    </row>
    <row r="8" spans="1:3" x14ac:dyDescent="0.25">
      <c r="B8" s="7" t="b">
        <v>0</v>
      </c>
      <c r="C8" s="6" t="b">
        <v>0</v>
      </c>
    </row>
    <row r="9" spans="1:3" x14ac:dyDescent="0.25">
      <c r="B9" s="7" t="s">
        <v>10</v>
      </c>
      <c r="C9" s="6">
        <v>10</v>
      </c>
    </row>
    <row r="10" spans="1:3" x14ac:dyDescent="0.25">
      <c r="B10" s="7" t="s">
        <v>11</v>
      </c>
      <c r="C10" s="6">
        <v>20</v>
      </c>
    </row>
    <row r="13" spans="1:3" x14ac:dyDescent="0.25">
      <c r="A13" s="5" t="s">
        <v>3</v>
      </c>
      <c r="B13" s="5" t="s">
        <v>12</v>
      </c>
      <c r="C13" s="5" t="s">
        <v>5</v>
      </c>
    </row>
    <row r="14" spans="1:3" x14ac:dyDescent="0.25">
      <c r="A14" s="8" t="s">
        <v>13</v>
      </c>
      <c r="B14" s="9">
        <f>AVERAGEIF(C2:C10,"&lt;3000")</f>
        <v>1021</v>
      </c>
      <c r="C14" s="4" t="str">
        <f ca="1">_xlfn.FORMULATEXT(B14)</f>
        <v>=AVERAGEIF(C2:C10,"&lt;3000")</v>
      </c>
    </row>
    <row r="15" spans="1:3" x14ac:dyDescent="0.25">
      <c r="A15" s="8" t="s">
        <v>14</v>
      </c>
      <c r="B15" s="9">
        <f>AVERAGEIF(C2:C10,"&gt;"&amp;C3)</f>
        <v>3251.6666666666665</v>
      </c>
      <c r="C15" s="4" t="str">
        <f t="shared" ref="C15:C18" ca="1" si="0">_xlfn.FORMULATEXT(B15)</f>
        <v>=AVERAGEIF(C2:C10,"&gt;"&amp;C3)</v>
      </c>
    </row>
    <row r="16" spans="1:3" x14ac:dyDescent="0.25">
      <c r="A16" s="8" t="s">
        <v>15</v>
      </c>
      <c r="B16" s="9" t="e">
        <f>AVERAGEIF(C2:C10,"&lt;0")</f>
        <v>#DIV/0!</v>
      </c>
      <c r="C16" s="4" t="str">
        <f t="shared" ca="1" si="0"/>
        <v>=AVERAGEIF(C2:C10,"&lt;0")</v>
      </c>
    </row>
    <row r="17" spans="1:3" ht="30" x14ac:dyDescent="0.25">
      <c r="A17" s="10" t="s">
        <v>16</v>
      </c>
      <c r="B17" s="9">
        <f>AVERAGEIF(B2:B10,"&gt;"&amp;AVERAGE(B2,B4),C2:C10)</f>
        <v>3057.5</v>
      </c>
      <c r="C17" s="4" t="str">
        <f t="shared" ca="1" si="0"/>
        <v>=AVERAGEIF(B2:B10,"&gt;"&amp;AVERAGE(B2,B4),C2:C10)</v>
      </c>
    </row>
    <row r="18" spans="1:3" ht="30" x14ac:dyDescent="0.25">
      <c r="A18" s="10" t="s">
        <v>17</v>
      </c>
      <c r="B18" s="9">
        <f>AVERAGEIF(B2:B10,"=*sum*",C2:C10)</f>
        <v>15</v>
      </c>
      <c r="C18" s="4" t="str">
        <f t="shared" ca="1" si="0"/>
        <v>=AVERAGEIF(B2:B10,"=*sum*",C2:C10)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23E3-5FF9-49B1-A959-236281CA3795}">
  <sheetPr codeName="Sheet17"/>
  <dimension ref="A1:F15"/>
  <sheetViews>
    <sheetView showGridLines="0" workbookViewId="0"/>
  </sheetViews>
  <sheetFormatPr defaultRowHeight="15" x14ac:dyDescent="0.25"/>
  <cols>
    <col min="1" max="1" width="14.42578125" customWidth="1"/>
    <col min="2" max="3" width="12.28515625" customWidth="1"/>
    <col min="4" max="4" width="11" customWidth="1"/>
    <col min="6" max="6" width="58.140625" customWidth="1"/>
  </cols>
  <sheetData>
    <row r="1" spans="1:6" x14ac:dyDescent="0.25">
      <c r="B1" s="2" t="s">
        <v>44</v>
      </c>
      <c r="C1" s="5" t="s">
        <v>45</v>
      </c>
      <c r="D1" s="5" t="s">
        <v>46</v>
      </c>
      <c r="E1" s="5" t="s">
        <v>47</v>
      </c>
    </row>
    <row r="2" spans="1:6" x14ac:dyDescent="0.25">
      <c r="B2" t="s">
        <v>48</v>
      </c>
      <c r="C2" s="24">
        <v>0.5</v>
      </c>
      <c r="D2" s="24">
        <v>0.56999999999999995</v>
      </c>
      <c r="E2" s="24">
        <v>0.54</v>
      </c>
    </row>
    <row r="3" spans="1:6" x14ac:dyDescent="0.25">
      <c r="B3" t="s">
        <v>49</v>
      </c>
      <c r="C3" s="24">
        <v>0.94</v>
      </c>
      <c r="D3" s="24">
        <v>0.83</v>
      </c>
      <c r="E3" s="24">
        <v>0.91</v>
      </c>
    </row>
    <row r="4" spans="1:6" x14ac:dyDescent="0.25">
      <c r="B4" t="s">
        <v>50</v>
      </c>
      <c r="C4" s="24">
        <v>0.75</v>
      </c>
      <c r="D4" s="24">
        <v>0.77</v>
      </c>
      <c r="E4" s="24">
        <v>0.62</v>
      </c>
    </row>
    <row r="5" spans="1:6" x14ac:dyDescent="0.25">
      <c r="B5" t="s">
        <v>51</v>
      </c>
      <c r="C5" s="24">
        <v>0.82</v>
      </c>
      <c r="D5" s="24">
        <v>0.8</v>
      </c>
      <c r="E5" s="24">
        <v>0.75</v>
      </c>
    </row>
    <row r="6" spans="1:6" x14ac:dyDescent="0.25">
      <c r="B6" t="s">
        <v>52</v>
      </c>
      <c r="C6" s="24">
        <v>0.65</v>
      </c>
      <c r="D6" s="24">
        <v>0.6</v>
      </c>
      <c r="E6" s="24">
        <v>0.63</v>
      </c>
    </row>
    <row r="7" spans="1:6" x14ac:dyDescent="0.25">
      <c r="B7" t="s">
        <v>53</v>
      </c>
      <c r="C7" s="24">
        <v>0.48</v>
      </c>
      <c r="D7" s="24">
        <v>0.56999999999999995</v>
      </c>
      <c r="E7" s="24" t="s">
        <v>54</v>
      </c>
    </row>
    <row r="8" spans="1:6" x14ac:dyDescent="0.25">
      <c r="B8" t="s">
        <v>55</v>
      </c>
      <c r="C8" s="24" t="s">
        <v>56</v>
      </c>
      <c r="D8" s="24">
        <v>0.66</v>
      </c>
      <c r="E8" s="24">
        <v>0.52</v>
      </c>
    </row>
    <row r="9" spans="1:6" x14ac:dyDescent="0.25">
      <c r="B9" t="s">
        <v>57</v>
      </c>
      <c r="C9" s="24">
        <v>0.55000000000000004</v>
      </c>
      <c r="D9" s="24" t="s">
        <v>58</v>
      </c>
      <c r="E9" s="24">
        <v>0.65</v>
      </c>
    </row>
    <row r="12" spans="1:6" x14ac:dyDescent="0.25">
      <c r="A12" s="5" t="s">
        <v>3</v>
      </c>
      <c r="B12" s="5"/>
      <c r="C12" s="5"/>
      <c r="D12" s="5"/>
      <c r="E12" s="5" t="s">
        <v>12</v>
      </c>
      <c r="F12" s="5" t="s">
        <v>5</v>
      </c>
    </row>
    <row r="13" spans="1:6" ht="30" customHeight="1" x14ac:dyDescent="0.25">
      <c r="A13" s="38" t="s">
        <v>59</v>
      </c>
      <c r="B13" s="38"/>
      <c r="C13" s="38"/>
      <c r="D13" s="38"/>
      <c r="E13" s="25">
        <f>AVERAGEIFS(C2:C9,C2:C9,"&gt;=60%",C2:C9,"&lt;=80%")</f>
        <v>0.7</v>
      </c>
      <c r="F13" s="4" t="str">
        <f ca="1">_xlfn.FORMULATEXT(E13)</f>
        <v>=AVERAGEIFS(C2:C9,C2:C9,"&gt;=60%",C2:C9,"&lt;=80%")</v>
      </c>
    </row>
    <row r="14" spans="1:6" x14ac:dyDescent="0.25">
      <c r="A14" s="38" t="s">
        <v>60</v>
      </c>
      <c r="B14" s="38"/>
      <c r="C14" s="38"/>
      <c r="D14" s="38"/>
      <c r="E14" s="25" t="e">
        <f>AVERAGEIFS(D2:D9,D2:D9,"&gt;90%")</f>
        <v>#DIV/0!</v>
      </c>
      <c r="F14" s="4" t="str">
        <f t="shared" ref="F14:F15" ca="1" si="0">_xlfn.FORMULATEXT(E14)</f>
        <v>=AVERAGEIFS(D2:D9,D2:D9,"&gt;90%")</v>
      </c>
    </row>
    <row r="15" spans="1:6" ht="30.75" customHeight="1" x14ac:dyDescent="0.25">
      <c r="A15" s="38" t="s">
        <v>61</v>
      </c>
      <c r="B15" s="38"/>
      <c r="C15" s="38"/>
      <c r="D15" s="38"/>
      <c r="E15" s="25">
        <f>AVERAGEIFS(D2:D9,C2:C9,"&lt;&gt;No attempt",E2:E9,"&lt;&gt;Spoilt")</f>
        <v>0.71399999999999997</v>
      </c>
      <c r="F15" s="4" t="str">
        <f t="shared" ca="1" si="0"/>
        <v>=AVERAGEIFS(D2:D9,C2:C9,"&lt;&gt;No attempt",E2:E9,"&lt;&gt;Spoilt")</v>
      </c>
    </row>
  </sheetData>
  <mergeCells count="3">
    <mergeCell ref="A13:D13"/>
    <mergeCell ref="A14:D14"/>
    <mergeCell ref="A15:D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59645-C76F-4454-A532-30A526133C2D}">
  <sheetPr codeName="Sheet70"/>
  <dimension ref="A1:C18"/>
  <sheetViews>
    <sheetView showGridLines="0" workbookViewId="0"/>
  </sheetViews>
  <sheetFormatPr defaultRowHeight="15" x14ac:dyDescent="0.25"/>
  <cols>
    <col min="1" max="1" width="39.42578125" bestFit="1" customWidth="1"/>
    <col min="2" max="2" width="53.28515625" customWidth="1"/>
    <col min="3" max="3" width="11.28515625" customWidth="1"/>
  </cols>
  <sheetData>
    <row r="1" spans="1:3" ht="15.75" thickBot="1" x14ac:dyDescent="0.3">
      <c r="A1" s="11" t="s">
        <v>18</v>
      </c>
      <c r="B1" s="12" t="s">
        <v>19</v>
      </c>
    </row>
    <row r="2" spans="1:3" ht="15.75" thickTop="1" x14ac:dyDescent="0.25">
      <c r="A2" s="13" t="s">
        <v>20</v>
      </c>
      <c r="B2" s="14">
        <v>1</v>
      </c>
      <c r="C2" s="15"/>
    </row>
    <row r="3" spans="1:3" x14ac:dyDescent="0.25">
      <c r="A3" s="16" t="s">
        <v>21</v>
      </c>
      <c r="B3" s="16">
        <v>2</v>
      </c>
    </row>
    <row r="4" spans="1:3" x14ac:dyDescent="0.25">
      <c r="A4" s="17" t="s">
        <v>22</v>
      </c>
      <c r="B4" s="14">
        <v>4</v>
      </c>
    </row>
    <row r="5" spans="1:3" x14ac:dyDescent="0.25">
      <c r="A5" s="16" t="s">
        <v>23</v>
      </c>
      <c r="B5" s="16">
        <v>8</v>
      </c>
    </row>
    <row r="6" spans="1:3" x14ac:dyDescent="0.25">
      <c r="A6" s="17" t="s">
        <v>21</v>
      </c>
      <c r="B6" s="14">
        <v>16</v>
      </c>
    </row>
    <row r="7" spans="1:3" x14ac:dyDescent="0.25">
      <c r="A7" s="16" t="s">
        <v>24</v>
      </c>
      <c r="B7" s="16">
        <v>32</v>
      </c>
    </row>
    <row r="10" spans="1:3" ht="15.75" thickBot="1" x14ac:dyDescent="0.3">
      <c r="A10" s="11" t="s">
        <v>5</v>
      </c>
      <c r="B10" s="18" t="s">
        <v>3</v>
      </c>
      <c r="C10" s="19" t="s">
        <v>12</v>
      </c>
    </row>
    <row r="11" spans="1:3" ht="30.75" thickTop="1" x14ac:dyDescent="0.25">
      <c r="A11" s="15" t="str">
        <f ca="1">_xlfn.FORMULATEXT(C11)</f>
        <v>=COUNTIF(A2:A7,"red")</v>
      </c>
      <c r="B11" s="20" t="s">
        <v>25</v>
      </c>
      <c r="C11" s="21">
        <f>COUNTIF(A2:A7,"red")</f>
        <v>2</v>
      </c>
    </row>
    <row r="12" spans="1:3" ht="30" x14ac:dyDescent="0.25">
      <c r="A12" s="15" t="str">
        <f t="shared" ref="A12:A18" ca="1" si="0">_xlfn.FORMULATEXT(C12)</f>
        <v>=COUNTIF(A2:A7,A4)</v>
      </c>
      <c r="B12" s="20" t="s">
        <v>26</v>
      </c>
      <c r="C12" s="21">
        <f>COUNTIF(A2:A7,A4)</f>
        <v>1</v>
      </c>
    </row>
    <row r="13" spans="1:3" ht="45" x14ac:dyDescent="0.25">
      <c r="A13" s="15" t="str">
        <f t="shared" ca="1" si="0"/>
        <v>=COUNTIF(A2:A7,A2)+COUNTIF(A2:A7,A3)</v>
      </c>
      <c r="B13" s="20" t="s">
        <v>27</v>
      </c>
      <c r="C13" s="21">
        <f>COUNTIF(A2:A7,A2)+COUNTIF(A2:A7,A3)</f>
        <v>5</v>
      </c>
    </row>
    <row r="14" spans="1:3" ht="30" x14ac:dyDescent="0.25">
      <c r="A14" s="15" t="str">
        <f t="shared" ca="1" si="0"/>
        <v>=COUNTIF(B2:B7,"&gt;9")</v>
      </c>
      <c r="B14" s="20" t="s">
        <v>28</v>
      </c>
      <c r="C14" s="21">
        <f>COUNTIF(B2:B7,"&gt;9")</f>
        <v>2</v>
      </c>
    </row>
    <row r="15" spans="1:3" ht="75" x14ac:dyDescent="0.25">
      <c r="A15" s="15" t="str">
        <f t="shared" ca="1" si="0"/>
        <v>=COUNTIF(B2:B7,"&lt;&gt;"&amp;B4)</v>
      </c>
      <c r="B15" s="20" t="s">
        <v>29</v>
      </c>
      <c r="C15" s="21">
        <f>COUNTIF(B2:B7,"&lt;&gt;"&amp;B4)</f>
        <v>5</v>
      </c>
    </row>
    <row r="16" spans="1:3" ht="30" x14ac:dyDescent="0.25">
      <c r="A16" s="15" t="str">
        <f t="shared" ca="1" si="0"/>
        <v>=COUNTIF(B2:B7,"&lt;"&amp;B7)-COUNTIF(B2:B7,"&gt;4")</v>
      </c>
      <c r="B16" s="20" t="s">
        <v>30</v>
      </c>
      <c r="C16" s="21">
        <f>COUNTIF(B2:B7,"&lt;"&amp;B7)-COUNTIF(B2:B7,"&gt;4")</f>
        <v>2</v>
      </c>
    </row>
    <row r="17" spans="1:3" ht="30" x14ac:dyDescent="0.25">
      <c r="A17" s="15" t="str">
        <f t="shared" ca="1" si="0"/>
        <v>=COUNTIF(A2:B7,"*")</v>
      </c>
      <c r="B17" s="20" t="s">
        <v>31</v>
      </c>
      <c r="C17" s="21">
        <f>COUNTIF(A2:B7,"*")</f>
        <v>6</v>
      </c>
    </row>
    <row r="18" spans="1:3" ht="60" x14ac:dyDescent="0.25">
      <c r="A18" s="15" t="str">
        <f t="shared" ca="1" si="0"/>
        <v>=COUNTIF(A2:A7,"??e??")</v>
      </c>
      <c r="B18" s="20" t="s">
        <v>32</v>
      </c>
      <c r="C18" s="21">
        <f>COUNTIF(A2:A7,"??e??")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3A07-23DB-445F-80F1-B738CE43B41B}">
  <sheetPr>
    <outlinePr summaryBelow="0" summaryRight="0"/>
  </sheetPr>
  <dimension ref="A1:R41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48" customWidth="1"/>
    <col min="6" max="6" width="9.140625" style="48"/>
    <col min="7" max="7" width="27.42578125" style="48" customWidth="1"/>
    <col min="8" max="8" width="12.140625" style="48" bestFit="1" customWidth="1"/>
    <col min="9" max="16" width="9.140625" style="48"/>
    <col min="17" max="17" width="9.7109375" style="48" customWidth="1"/>
    <col min="18" max="16384" width="9.140625" style="48"/>
  </cols>
  <sheetData>
    <row r="1" spans="1:18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IFS</v>
      </c>
    </row>
    <row r="2" spans="1:18" ht="18" x14ac:dyDescent="0.25">
      <c r="A2" s="49" t="str">
        <f ca="1">Model_Name</f>
        <v>SP New Functions for Excel 2016.xlsm</v>
      </c>
    </row>
    <row r="3" spans="1:18" x14ac:dyDescent="0.2">
      <c r="A3" s="50" t="s">
        <v>74</v>
      </c>
      <c r="B3" s="50"/>
      <c r="C3" s="50"/>
      <c r="D3" s="50"/>
      <c r="E3" s="50"/>
    </row>
    <row r="4" spans="1:18" ht="14.25" x14ac:dyDescent="0.2">
      <c r="B4" s="48" t="s">
        <v>75</v>
      </c>
      <c r="F4" s="51">
        <f>Overall_Error_Check</f>
        <v>0</v>
      </c>
    </row>
    <row r="6" spans="1:18" ht="16.5" thickBot="1" x14ac:dyDescent="0.3">
      <c r="B6" s="52">
        <f>MAX($B$5:$B5)+1</f>
        <v>1</v>
      </c>
      <c r="C6" s="53" t="s">
        <v>76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2.75" thickTop="1" x14ac:dyDescent="0.2"/>
    <row r="8" spans="1:18" ht="16.5" x14ac:dyDescent="0.25">
      <c r="C8" s="55" t="s">
        <v>77</v>
      </c>
    </row>
    <row r="10" spans="1:18" ht="15" x14ac:dyDescent="0.25">
      <c r="D10" s="56" t="s">
        <v>78</v>
      </c>
    </row>
    <row r="12" spans="1:18" x14ac:dyDescent="0.2">
      <c r="G12" s="57" t="s">
        <v>78</v>
      </c>
      <c r="H12" s="57" t="s">
        <v>79</v>
      </c>
      <c r="I12" s="57" t="s">
        <v>80</v>
      </c>
    </row>
    <row r="13" spans="1:18" x14ac:dyDescent="0.2">
      <c r="G13" s="58" t="s">
        <v>81</v>
      </c>
      <c r="H13" s="59" t="s">
        <v>82</v>
      </c>
      <c r="I13" s="59" t="s">
        <v>83</v>
      </c>
    </row>
    <row r="14" spans="1:18" x14ac:dyDescent="0.2">
      <c r="G14" s="58" t="s">
        <v>84</v>
      </c>
      <c r="H14" s="59"/>
      <c r="I14" s="59" t="s">
        <v>85</v>
      </c>
    </row>
    <row r="15" spans="1:18" x14ac:dyDescent="0.2">
      <c r="G15" s="58" t="s">
        <v>86</v>
      </c>
      <c r="H15" s="59" t="s">
        <v>82</v>
      </c>
      <c r="I15" s="59" t="s">
        <v>87</v>
      </c>
    </row>
    <row r="16" spans="1:18" x14ac:dyDescent="0.2">
      <c r="G16" s="58" t="s">
        <v>88</v>
      </c>
      <c r="H16" s="59"/>
      <c r="I16" s="59" t="s">
        <v>44</v>
      </c>
    </row>
    <row r="18" spans="2:18" x14ac:dyDescent="0.2">
      <c r="G18" s="60" t="s">
        <v>89</v>
      </c>
      <c r="I18" s="61" t="str">
        <f>_xlfn.IFS(H13="Yes",I13,H14="Yes",I14,H15="Yes",I15,H16="Yes",I16,TRUE,"Not a Guru")</f>
        <v>3 Star</v>
      </c>
      <c r="K18" s="62" t="str">
        <f ca="1">_xlfn.FORMULATEXT(I18)</f>
        <v>=@IFS(H13="Yes",I13,H14="Yes",I14,H15="Yes",I15,H16="Yes",I16,TRUE,"Not a Guru")</v>
      </c>
    </row>
    <row r="19" spans="2:18" x14ac:dyDescent="0.2">
      <c r="K19" s="62"/>
    </row>
    <row r="20" spans="2:18" x14ac:dyDescent="0.2">
      <c r="G20" s="63" t="s">
        <v>90</v>
      </c>
      <c r="I20" s="61" t="str">
        <f>IF(H13="Yes",I13,IF(H14="Yes",I14,IF(H15="Yes",I15,IF(H16="Yes",I16,"Not a Guru"))))</f>
        <v>3 Star</v>
      </c>
      <c r="K20" s="62" t="str">
        <f t="shared" ref="K20" ca="1" si="0">_xlfn.FORMULATEXT(I20)</f>
        <v>=IF(H13="Yes",I13,IF(H14="Yes",I14,IF(H15="Yes",I15,IF(H16="Yes",I16,"Not a Guru"))))</v>
      </c>
    </row>
    <row r="23" spans="2:18" ht="16.5" thickBot="1" x14ac:dyDescent="0.3">
      <c r="B23" s="52">
        <f>MAX($B$5:$B22)+1</f>
        <v>2</v>
      </c>
      <c r="C23" s="53" t="s">
        <v>91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2.75" thickTop="1" x14ac:dyDescent="0.2"/>
    <row r="25" spans="2:18" ht="16.5" x14ac:dyDescent="0.25">
      <c r="C25" s="55" t="s">
        <v>92</v>
      </c>
    </row>
    <row r="27" spans="2:18" ht="15" x14ac:dyDescent="0.25">
      <c r="D27" s="56" t="s">
        <v>93</v>
      </c>
    </row>
    <row r="29" spans="2:18" x14ac:dyDescent="0.2">
      <c r="G29" s="57" t="s">
        <v>94</v>
      </c>
      <c r="H29" s="64" t="s">
        <v>95</v>
      </c>
    </row>
    <row r="30" spans="2:18" x14ac:dyDescent="0.2">
      <c r="G30" s="65" t="s">
        <v>96</v>
      </c>
      <c r="H30" s="65">
        <v>365</v>
      </c>
    </row>
    <row r="31" spans="2:18" x14ac:dyDescent="0.2">
      <c r="G31" s="65" t="s">
        <v>97</v>
      </c>
      <c r="H31" s="65">
        <v>366</v>
      </c>
    </row>
    <row r="34" spans="4:17" ht="15" x14ac:dyDescent="0.25">
      <c r="D34" s="56" t="s">
        <v>98</v>
      </c>
    </row>
    <row r="36" spans="4:17" x14ac:dyDescent="0.2">
      <c r="G36" s="48" t="s">
        <v>99</v>
      </c>
      <c r="H36" s="59">
        <v>2016</v>
      </c>
    </row>
    <row r="38" spans="4:17" x14ac:dyDescent="0.2">
      <c r="G38" s="48" t="s">
        <v>100</v>
      </c>
      <c r="H38" s="66" t="str">
        <f>LOOKUP(H39,H30:H31,G30:G31)</f>
        <v>Leap Year</v>
      </c>
      <c r="K38" s="62" t="str">
        <f ca="1">_xlfn.FORMULATEXT(H38)</f>
        <v>=LOOKUP(H39,H30:H31,G30:G31)</v>
      </c>
    </row>
    <row r="39" spans="4:17" ht="22.5" customHeight="1" x14ac:dyDescent="0.2">
      <c r="G39" s="67" t="str">
        <f>H29</f>
        <v># Days</v>
      </c>
      <c r="H39" s="68">
        <f>_xlfn.IFS(MOD(Year_Selected,400)=0,Leap_Year,MOD(Year_Selected,4)&lt;&gt;0,Standard_Year,MOD(Year_Selected,100)=0,Standard_Year,TRUE,Leap_Year)</f>
        <v>366</v>
      </c>
      <c r="K39" s="69" t="str">
        <f t="shared" ref="K39:K41" ca="1" si="1">_xlfn.FORMULATEXT(H39)</f>
        <v>=@IFS(MOD(Year_Selected,400)=0,Leap_Year,MOD(Year_Selected,4)&lt;&gt;0,Standard_Year,MOD(Year_Selected,100)=0,Standard_Year,TRUE,Leap_Year)</v>
      </c>
      <c r="L39" s="69"/>
      <c r="M39" s="69"/>
      <c r="N39" s="69"/>
      <c r="O39" s="69"/>
      <c r="P39" s="69"/>
      <c r="Q39" s="69"/>
    </row>
    <row r="40" spans="4:17" x14ac:dyDescent="0.2">
      <c r="K40" s="62"/>
    </row>
    <row r="41" spans="4:17" ht="22.5" customHeight="1" x14ac:dyDescent="0.2">
      <c r="G41" s="70" t="str">
        <f>G20</f>
        <v>Alternative Approach</v>
      </c>
      <c r="H41" s="68">
        <f>IF(OR(MOD(Year_Selected,400)=0,AND(MOD(Year_Selected,4)=0,MOD(Year_Selected,100)&lt;&gt;0)),Leap_Year,Standard_Year)</f>
        <v>366</v>
      </c>
      <c r="K41" s="69" t="str">
        <f t="shared" ca="1" si="1"/>
        <v>=IF(OR(MOD(Year_Selected,400)=0,AND(MOD(Year_Selected,4)=0,MOD(Year_Selected,100)&lt;&gt;0)),Leap_Year,Standard_Year)</v>
      </c>
      <c r="L41" s="69"/>
      <c r="M41" s="69"/>
      <c r="N41" s="69"/>
      <c r="O41" s="69"/>
      <c r="P41" s="69"/>
      <c r="Q41" s="69"/>
    </row>
  </sheetData>
  <mergeCells count="3">
    <mergeCell ref="A3:E3"/>
    <mergeCell ref="K39:Q39"/>
    <mergeCell ref="K41:Q41"/>
  </mergeCells>
  <conditionalFormatting sqref="F4">
    <cfRule type="cellIs" dxfId="1" priority="2" operator="notEqual">
      <formula>0</formula>
    </cfRule>
  </conditionalFormatting>
  <conditionalFormatting sqref="H14:H16">
    <cfRule type="expression" dxfId="0" priority="1">
      <formula>COUNTIF($H$13:$H13,"Yes")&gt;0</formula>
    </cfRule>
  </conditionalFormatting>
  <dataValidations count="1">
    <dataValidation type="list" allowBlank="1" showInputMessage="1" showErrorMessage="1" sqref="H13:H16" xr:uid="{F956EAF8-D2E6-434E-8B5C-6B081DA00E8C}">
      <formula1>"Yes,No"</formula1>
    </dataValidation>
  </dataValidations>
  <hyperlinks>
    <hyperlink ref="F4" location="Overall_Error_Check" tooltip="Go to Overall Error Check" display="Overall_Error_Check" xr:uid="{10658366-E425-4395-ACD3-8EDACA5C853F}"/>
    <hyperlink ref="A3:E3" location="HL_Navigator" tooltip="Go to Navigator (Table of Contents)" display="Navigator" xr:uid="{2EDD0FDC-A874-43C3-931D-F357252D46B2}"/>
    <hyperlink ref="A3" location="HL_Navigator" display="Navigator" xr:uid="{5F93EDEE-B23A-435E-9C15-A3703A8CABA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20C4-6088-421F-BA6E-6314CCE8AE92}">
  <sheetPr codeName="Sheet84"/>
  <dimension ref="A1:D16"/>
  <sheetViews>
    <sheetView showGridLines="0" workbookViewId="0"/>
  </sheetViews>
  <sheetFormatPr defaultRowHeight="15" x14ac:dyDescent="0.25"/>
  <cols>
    <col min="1" max="1" width="63.85546875" bestFit="1" customWidth="1"/>
    <col min="2" max="2" width="33" customWidth="1"/>
    <col min="3" max="3" width="11.42578125" customWidth="1"/>
    <col min="4" max="4" width="13.140625" customWidth="1"/>
  </cols>
  <sheetData>
    <row r="1" spans="1:4" ht="15.75" thickBot="1" x14ac:dyDescent="0.3">
      <c r="A1" s="11" t="s">
        <v>33</v>
      </c>
      <c r="B1" s="11" t="s">
        <v>34</v>
      </c>
      <c r="C1" s="11" t="s">
        <v>35</v>
      </c>
      <c r="D1" s="11" t="s">
        <v>36</v>
      </c>
    </row>
    <row r="2" spans="1:4" ht="15.75" thickTop="1" x14ac:dyDescent="0.25">
      <c r="A2" s="22">
        <v>43831</v>
      </c>
      <c r="B2" s="14" t="s">
        <v>37</v>
      </c>
      <c r="C2" s="17">
        <v>4</v>
      </c>
      <c r="D2" s="14" t="str">
        <f>IF(C2&gt;3,"Yes","No")</f>
        <v>Yes</v>
      </c>
    </row>
    <row r="3" spans="1:4" x14ac:dyDescent="0.25">
      <c r="A3" s="23">
        <v>43832</v>
      </c>
      <c r="B3" s="16" t="s">
        <v>38</v>
      </c>
      <c r="C3" s="16">
        <v>2</v>
      </c>
      <c r="D3" s="16" t="str">
        <f t="shared" ref="D3:D9" si="0">IF(C3&gt;3,"Yes","No")</f>
        <v>No</v>
      </c>
    </row>
    <row r="4" spans="1:4" x14ac:dyDescent="0.25">
      <c r="A4" s="22">
        <v>43833</v>
      </c>
      <c r="B4" s="14" t="s">
        <v>38</v>
      </c>
      <c r="C4" s="17">
        <v>6</v>
      </c>
      <c r="D4" s="14" t="str">
        <f t="shared" si="0"/>
        <v>Yes</v>
      </c>
    </row>
    <row r="5" spans="1:4" x14ac:dyDescent="0.25">
      <c r="A5" s="23">
        <v>43834</v>
      </c>
      <c r="B5" s="16" t="s">
        <v>39</v>
      </c>
      <c r="C5" s="16">
        <v>1</v>
      </c>
      <c r="D5" s="16" t="str">
        <f t="shared" si="0"/>
        <v>No</v>
      </c>
    </row>
    <row r="6" spans="1:4" x14ac:dyDescent="0.25">
      <c r="A6" s="22">
        <v>43835</v>
      </c>
      <c r="B6" s="14" t="s">
        <v>38</v>
      </c>
      <c r="C6" s="17">
        <v>5</v>
      </c>
      <c r="D6" s="14" t="str">
        <f t="shared" si="0"/>
        <v>Yes</v>
      </c>
    </row>
    <row r="7" spans="1:4" x14ac:dyDescent="0.25">
      <c r="A7" s="23">
        <v>43836</v>
      </c>
      <c r="B7" s="16" t="s">
        <v>37</v>
      </c>
      <c r="C7" s="16">
        <v>3</v>
      </c>
      <c r="D7" s="16" t="str">
        <f t="shared" si="0"/>
        <v>No</v>
      </c>
    </row>
    <row r="8" spans="1:4" x14ac:dyDescent="0.25">
      <c r="A8" s="22">
        <v>43837</v>
      </c>
      <c r="B8" s="14" t="s">
        <v>39</v>
      </c>
      <c r="C8" s="17">
        <v>6</v>
      </c>
      <c r="D8" s="14" t="str">
        <f t="shared" si="0"/>
        <v>Yes</v>
      </c>
    </row>
    <row r="9" spans="1:4" x14ac:dyDescent="0.25">
      <c r="A9" s="23">
        <v>43838</v>
      </c>
      <c r="B9" s="16" t="s">
        <v>38</v>
      </c>
      <c r="C9" s="16">
        <v>7</v>
      </c>
      <c r="D9" s="16" t="str">
        <f t="shared" si="0"/>
        <v>Yes</v>
      </c>
    </row>
    <row r="12" spans="1:4" ht="15.75" thickBot="1" x14ac:dyDescent="0.3">
      <c r="A12" s="11" t="s">
        <v>5</v>
      </c>
      <c r="B12" s="18" t="s">
        <v>3</v>
      </c>
      <c r="C12" s="19" t="s">
        <v>12</v>
      </c>
    </row>
    <row r="13" spans="1:4" ht="45.75" thickTop="1" x14ac:dyDescent="0.25">
      <c r="A13" s="15" t="str">
        <f ca="1">_xlfn.FORMULATEXT(C13)</f>
        <v>=COUNTIFS(C2:C9,"&gt;1",C2:C9,"&lt;6")</v>
      </c>
      <c r="B13" s="20" t="s">
        <v>40</v>
      </c>
      <c r="C13" s="21">
        <f>COUNTIFS(C2:C9,"&gt;1",C2:C9,"&lt;6")</f>
        <v>4</v>
      </c>
    </row>
    <row r="14" spans="1:4" ht="90" x14ac:dyDescent="0.25">
      <c r="A14" s="15" t="str">
        <f t="shared" ref="A14:A16" ca="1" si="1">_xlfn.FORMULATEXT(C14)</f>
        <v>=COUNTIFS(A2:A9,"&lt;="&amp;A8,B2:B9,B3,D2:D9,"Yes")</v>
      </c>
      <c r="B14" s="20" t="s">
        <v>41</v>
      </c>
      <c r="C14" s="21">
        <f>COUNTIFS(A2:A9,"&lt;="&amp;A8,B2:B9,B3,D2:D9,"Yes")</f>
        <v>2</v>
      </c>
    </row>
    <row r="15" spans="1:4" ht="75.75" customHeight="1" x14ac:dyDescent="0.25">
      <c r="A15" s="15" t="str">
        <f t="shared" ca="1" si="1"/>
        <v>=COUNTIFS(B2:B9,B2,D2:D9,"No")+COUNTIFS(B2:B9,"Lou",D2:D9,D3)</v>
      </c>
      <c r="B15" s="20" t="s">
        <v>42</v>
      </c>
      <c r="C15" s="21">
        <f>COUNTIFS(B2:B9,B2,D2:D9,"No")+COUNTIFS(B2:B9,"Lou",D2:D9,D3)</f>
        <v>2</v>
      </c>
    </row>
    <row r="16" spans="1:4" ht="74.25" customHeight="1" x14ac:dyDescent="0.25">
      <c r="A16" s="15" t="str">
        <f t="shared" ca="1" si="1"/>
        <v>=COUNTIFS(B2:B9,"*L*",C2:C9,"&gt;3")</v>
      </c>
      <c r="B16" s="20" t="s">
        <v>43</v>
      </c>
      <c r="C16" s="21">
        <f>COUNTIFS(B2:B9,"*L*",C2:C9,"&gt;3")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36EF-8111-4EFA-95BA-1A5021798FBD}">
  <sheetPr>
    <tabColor theme="1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099E-2A02-40C2-9EFF-0684A6B82987}">
  <sheetPr codeName="Sheet87"/>
  <dimension ref="A1:F16"/>
  <sheetViews>
    <sheetView showGridLines="0" workbookViewId="0"/>
  </sheetViews>
  <sheetFormatPr defaultRowHeight="15" x14ac:dyDescent="0.25"/>
  <cols>
    <col min="1" max="1" width="35.28515625" bestFit="1" customWidth="1"/>
    <col min="2" max="2" width="30.7109375" customWidth="1"/>
    <col min="3" max="3" width="12.7109375" customWidth="1"/>
  </cols>
  <sheetData>
    <row r="1" spans="1:6" ht="15.75" thickBot="1" x14ac:dyDescent="0.3">
      <c r="A1" s="11" t="s">
        <v>18</v>
      </c>
      <c r="B1" s="26" t="s">
        <v>3</v>
      </c>
    </row>
    <row r="2" spans="1:6" ht="15.75" thickTop="1" x14ac:dyDescent="0.25">
      <c r="A2" s="27">
        <v>0.09</v>
      </c>
      <c r="B2" s="28" t="s">
        <v>62</v>
      </c>
    </row>
    <row r="3" spans="1:6" x14ac:dyDescent="0.25">
      <c r="A3" s="29">
        <v>30</v>
      </c>
      <c r="B3" s="30" t="s">
        <v>63</v>
      </c>
    </row>
    <row r="4" spans="1:6" x14ac:dyDescent="0.25">
      <c r="A4" s="31">
        <v>125000</v>
      </c>
      <c r="B4" s="32" t="s">
        <v>64</v>
      </c>
    </row>
    <row r="5" spans="1:6" x14ac:dyDescent="0.25">
      <c r="A5" s="29">
        <v>0</v>
      </c>
      <c r="B5" s="30" t="s">
        <v>65</v>
      </c>
    </row>
    <row r="8" spans="1:6" ht="15.75" thickBot="1" x14ac:dyDescent="0.3">
      <c r="A8" s="11" t="s">
        <v>5</v>
      </c>
      <c r="B8" s="26" t="s">
        <v>3</v>
      </c>
      <c r="C8" s="11" t="s">
        <v>12</v>
      </c>
    </row>
    <row r="9" spans="1:6" ht="30.75" thickTop="1" x14ac:dyDescent="0.25">
      <c r="A9" s="15" t="str">
        <f ca="1">_xlfn.FORMULATEXT(C9)</f>
        <v>=-CUMIPMT(A2/12,A3*12,A4,13,24,0)</v>
      </c>
      <c r="B9" s="33" t="s">
        <v>66</v>
      </c>
      <c r="C9" s="34">
        <f>-CUMIPMT(A2/12,A3*12,A4,13,24,0)</f>
        <v>11135.232130750841</v>
      </c>
    </row>
    <row r="10" spans="1:6" ht="30" x14ac:dyDescent="0.25">
      <c r="A10" s="15" t="str">
        <f ca="1">_xlfn.FORMULATEXT(C10)</f>
        <v>=-CUMIPMT(A2,A3,A4,2,2,0)</v>
      </c>
      <c r="B10" s="33" t="s">
        <v>67</v>
      </c>
      <c r="C10" s="34">
        <f>-CUMIPMT(A2,A3,A4,2,2,0)</f>
        <v>11167.466046852489</v>
      </c>
    </row>
    <row r="14" spans="1:6" ht="15.75" thickBot="1" x14ac:dyDescent="0.3">
      <c r="B14" s="11" t="s">
        <v>68</v>
      </c>
      <c r="C14" s="39" t="s">
        <v>65</v>
      </c>
      <c r="D14" s="40"/>
      <c r="E14" s="40"/>
      <c r="F14" s="40"/>
    </row>
    <row r="15" spans="1:6" ht="15.75" thickTop="1" x14ac:dyDescent="0.25">
      <c r="B15" s="17" t="s">
        <v>69</v>
      </c>
      <c r="C15" s="41" t="s">
        <v>70</v>
      </c>
      <c r="D15" s="42"/>
      <c r="E15" s="42"/>
      <c r="F15" s="43"/>
    </row>
    <row r="16" spans="1:6" x14ac:dyDescent="0.25">
      <c r="B16" s="16">
        <v>1</v>
      </c>
      <c r="C16" s="44" t="s">
        <v>71</v>
      </c>
      <c r="D16" s="45"/>
      <c r="E16" s="45"/>
      <c r="F16" s="46"/>
    </row>
  </sheetData>
  <mergeCells count="3">
    <mergeCell ref="C14:F14"/>
    <mergeCell ref="C15:F15"/>
    <mergeCell ref="C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Chapter 2 -&gt;</vt:lpstr>
      <vt:lpstr>AND</vt:lpstr>
      <vt:lpstr>AVERAGEIF</vt:lpstr>
      <vt:lpstr>AVERAGEIFS</vt:lpstr>
      <vt:lpstr>COUNTIF</vt:lpstr>
      <vt:lpstr>IFS</vt:lpstr>
      <vt:lpstr>COUNTIFS</vt:lpstr>
      <vt:lpstr>Chapter 6</vt:lpstr>
      <vt:lpstr>CUMIPMT</vt:lpstr>
      <vt:lpstr>CUMPRINC</vt:lpstr>
      <vt:lpstr>HL_6</vt:lpstr>
      <vt:lpstr>Leap_Year</vt:lpstr>
      <vt:lpstr>Standard_Year</vt:lpstr>
      <vt:lpstr>Year_Selected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Heng</dc:creator>
  <cp:lastModifiedBy>Tim Heng</cp:lastModifiedBy>
  <dcterms:created xsi:type="dcterms:W3CDTF">2020-05-26T03:45:37Z</dcterms:created>
  <dcterms:modified xsi:type="dcterms:W3CDTF">2020-05-26T23:23:12Z</dcterms:modified>
</cp:coreProperties>
</file>