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drawings/drawing7.xml" ContentType="application/vnd.openxmlformats-officedocument.drawing+xml"/>
  <Override PartName="/xl/charts/chart1.xml" ContentType="application/vnd.openxmlformats-officedocument.drawingml.chart+xml"/>
  <Override PartName="/xl/drawings/drawing8.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0"/>
  <workbookPr codeName="ThisWorkbook"/>
  <mc:AlternateContent xmlns:mc="http://schemas.openxmlformats.org/markup-compatibility/2006">
    <mc:Choice Requires="x15">
      <x15ac:absPath xmlns:x15ac="http://schemas.microsoft.com/office/spreadsheetml/2010/11/ac" url="D:\TempUserProfiles\NetworkService\AppData\OICE_16_974FA576_32C1D314_2D34\"/>
    </mc:Choice>
  </mc:AlternateContent>
  <xr:revisionPtr revIDLastSave="1" documentId="8_{90A51BB0-A9CE-4864-ACBF-0718A5D7A966}" xr6:coauthVersionLast="45" xr6:coauthVersionMax="45" xr10:uidLastSave="{2D2355E0-54F0-408D-86C4-0531C7B0E8BE}"/>
  <bookViews>
    <workbookView xWindow="-120" yWindow="-120" windowWidth="15600" windowHeight="11760" tabRatio="851" firstSheet="4" activeTab="4" xr2:uid="{00000000-000D-0000-FFFF-FFFF00000000}"/>
  </bookViews>
  <sheets>
    <sheet name="GC" sheetId="2" r:id="rId1"/>
    <sheet name="Contents" sheetId="3" r:id="rId2"/>
    <sheet name="Assumptions_SC" sheetId="8" r:id="rId3"/>
    <sheet name="GA" sheetId="5" state="hidden" r:id="rId4"/>
    <sheet name="Scenario_Illustration_BA" sheetId="16" r:id="rId5"/>
    <sheet name="Depn_Illustration_BA" sheetId="17" r:id="rId6"/>
    <sheet name="Multiple_Ref_Cells_BA" sheetId="18" r:id="rId7"/>
    <sheet name="Chart_Data_BA" sheetId="12" r:id="rId8"/>
    <sheet name="Lookup_SC" sheetId="11" state="hidden" r:id="rId9"/>
    <sheet name="GL" sheetId="4" state="hidden" r:id="rId10"/>
    <sheet name="Example_Chart_Output_BO" sheetId="13" r:id="rId11"/>
    <sheet name="Checks_SC" sheetId="14" r:id="rId12"/>
    <sheet name="Err_Chks_BO" sheetId="15" r:id="rId13"/>
  </sheets>
  <definedNames>
    <definedName name="Amount_Data_Dynamic_Range">OFFSET(Example_Chart_Output_BO!$N$10,0,0,1,SUM(Example_Chart_Output_BO!$N$8:$R$8))</definedName>
    <definedName name="Ann">GL!$G$10</definedName>
    <definedName name="Apr">GL!$C$13</definedName>
    <definedName name="Aug">GL!$C$17</definedName>
    <definedName name="Billion">GL!$K$35</definedName>
    <definedName name="Billions">GL!$K$10</definedName>
    <definedName name="CA_Err_Chks">Err_Chks_BO!$K$20:$K$21</definedName>
    <definedName name="CA_Err_Chks_Area_Names">Err_Chks_BO!$D$20:$D$21</definedName>
    <definedName name="CA_Err_Chks_Flags">Err_Chks_BO!$M$20:$M$21</definedName>
    <definedName name="CA_Err_Chks_Inc">Err_Chks_BO!$L$20:$L$21</definedName>
    <definedName name="CB_Chart_Data_Toggle_1">Chart_Data_BA!$H$9</definedName>
    <definedName name="CB_Chart_Data_Toggle_2">Chart_Data_BA!$I$9</definedName>
    <definedName name="CB_Chart_Data_Toggle_3">Chart_Data_BA!$J$9</definedName>
    <definedName name="CB_Chart_Data_Toggle_4">Chart_Data_BA!$K$9</definedName>
    <definedName name="CB_Chart_Data_Toggle_5">Chart_Data_BA!$L$9</definedName>
    <definedName name="CB_Err_Chks_Show_Msg">Err_Chks_BO!$C$9</definedName>
    <definedName name="Currency">GL!$K$13</definedName>
    <definedName name="Days_In_Wk">GL!$K$22</definedName>
    <definedName name="DD_Denom">GA!$H$17</definedName>
    <definedName name="DD_Fin_YE_Mth">GA!$H$11</definedName>
    <definedName name="DD_Model_Per_Type">GA!$H$10</definedName>
    <definedName name="Dec">GL!$C$21</definedName>
    <definedName name="Err_Chks_Msg">Err_Chks_BO!$I$14</definedName>
    <definedName name="Err_Chks_Ttl_Areas">Err_Chks_BO!$M$22</definedName>
    <definedName name="Fcast_Pers">GA!$H$13</definedName>
    <definedName name="Feb">GL!$C$11</definedName>
    <definedName name="Half_1">GL!$C$36</definedName>
    <definedName name="Half_2">GL!$C$37</definedName>
    <definedName name="Half_Yr_Name">GL!$G$20</definedName>
    <definedName name="Halves_In_Yr">GL!$G$29</definedName>
    <definedName name="HL_Err_Chk">Err_Chks_BO!$A$1</definedName>
    <definedName name="HL_Home">Contents!$B$1</definedName>
    <definedName name="Hrs_In_Day">GL!$K$21</definedName>
    <definedName name="Hundred">GL!$K$32</definedName>
    <definedName name="Jan">GL!$C$10</definedName>
    <definedName name="Jul">GL!$C$16</definedName>
    <definedName name="Jun">GL!$C$15</definedName>
    <definedName name="LO_Err_Chks_Cust_1_Err_Chk">Chart_Data_BA!$G$16</definedName>
    <definedName name="LU_Denom">GL!$K$10:$K$13</definedName>
    <definedName name="LU_Halves">GL!$C$36:$C$37</definedName>
    <definedName name="LU_Mths">GL!$C$10:$C$21</definedName>
    <definedName name="LU_Per_Names">GL!$G$19:$G$22</definedName>
    <definedName name="LU_Pers">GL!$G$10:$G$13</definedName>
    <definedName name="LU_Pers_In_Yr">GL!$G$28:$G$31</definedName>
    <definedName name="LU_Qtrs">GL!$C$27:$C$30</definedName>
    <definedName name="LU_Yes_No">GL!$G$37:$G$38</definedName>
    <definedName name="Mar">GL!$C$12</definedName>
    <definedName name="May">GL!$C$14</definedName>
    <definedName name="Million">GL!$K$34</definedName>
    <definedName name="Millions">GL!$K$11</definedName>
    <definedName name="Mins_In_Hr">GL!$K$20</definedName>
    <definedName name="Model_Name">GC!$C$10</definedName>
    <definedName name="Model_Start_Date">GA!$H$12</definedName>
    <definedName name="Mth_Name">GL!$G$22</definedName>
    <definedName name="Mthly">GL!$G$13</definedName>
    <definedName name="Mths_In_Half_Yr">GL!$K$25</definedName>
    <definedName name="Mths_In_Qtr">GL!$K$24</definedName>
    <definedName name="Mths_In_Yr">GL!$G$31</definedName>
    <definedName name="No">GL!$G$38</definedName>
    <definedName name="Nov">GL!$C$20</definedName>
    <definedName name="Oct">GL!$C$19</definedName>
    <definedName name="Per_1_End_Date">GA!$H$15</definedName>
    <definedName name="Per_1_End_Mth">GA!$H$14</definedName>
    <definedName name="Per_1_Title">GA!$H$16</definedName>
    <definedName name="_xlnm.Print_Area" localSheetId="2">Assumptions_SC!$B$1:$P$30</definedName>
    <definedName name="_xlnm.Print_Area" localSheetId="7">Chart_Data_BA!$B$1:$S$40</definedName>
    <definedName name="_xlnm.Print_Area" localSheetId="11">Checks_SC!$B$1:$P$30</definedName>
    <definedName name="_xlnm.Print_Area" localSheetId="1">Contents!$B$1:$Q$17</definedName>
    <definedName name="_xlnm.Print_Area" localSheetId="5">Depn_Illustration_BA!$B$1:$S$40</definedName>
    <definedName name="_xlnm.Print_Area" localSheetId="12">Err_Chks_BO!$B$1:$N$24</definedName>
    <definedName name="_xlnm.Print_Area" localSheetId="10">Example_Chart_Output_BO!$B$1:$S$41</definedName>
    <definedName name="_xlnm.Print_Area" localSheetId="3">GA!$B$1:$L$26</definedName>
    <definedName name="_xlnm.Print_Area" localSheetId="0">GC!$B$1:$P$29</definedName>
    <definedName name="_xlnm.Print_Area" localSheetId="9">GL!$B$1:$N$40</definedName>
    <definedName name="_xlnm.Print_Area" localSheetId="8">Lookup_SC!$B$1:$P$30</definedName>
    <definedName name="_xlnm.Print_Area" localSheetId="6">Multiple_Ref_Cells_BA!$B$1:$S$39</definedName>
    <definedName name="_xlnm.Print_Area" localSheetId="4">Scenario_Illustration_BA!$B$1:$S$40</definedName>
    <definedName name="_xlnm.Print_Titles" localSheetId="7">Chart_Data_BA!$1:$6</definedName>
    <definedName name="_xlnm.Print_Titles" localSheetId="1">Contents!$1:$7</definedName>
    <definedName name="_xlnm.Print_Titles" localSheetId="5">Depn_Illustration_BA!$1:$6</definedName>
    <definedName name="_xlnm.Print_Titles" localSheetId="12">Err_Chks_BO!$1:$6</definedName>
    <definedName name="_xlnm.Print_Titles" localSheetId="10">Example_Chart_Output_BO!$1:$6</definedName>
    <definedName name="_xlnm.Print_Titles" localSheetId="3">GA!$1:$8</definedName>
    <definedName name="_xlnm.Print_Titles" localSheetId="9">GL!$1:$6</definedName>
    <definedName name="_xlnm.Print_Titles" localSheetId="6">Multiple_Ref_Cells_BA!$1:$6</definedName>
    <definedName name="_xlnm.Print_Titles" localSheetId="4">Scenario_Illustration_BA!$1:$6</definedName>
    <definedName name="Qtr_1">GL!$C$27</definedName>
    <definedName name="Qtr_2">GL!$C$28</definedName>
    <definedName name="Qtr_3">GL!$C$29</definedName>
    <definedName name="Qtr_4">GL!$C$30</definedName>
    <definedName name="Qtr_Name">GL!$G$21</definedName>
    <definedName name="Qtrly">GL!$G$12</definedName>
    <definedName name="Qtrs_In_Yr">GL!$G$30</definedName>
    <definedName name="Secs_In_Min">GL!$K$19</definedName>
    <definedName name="Semi_Ann">GL!$G$11</definedName>
    <definedName name="Sep">GL!$C$18</definedName>
    <definedName name="Ten">GL!$K$31</definedName>
    <definedName name="Test01">OFFSET(Example_Chart_Output_BO!$N$11,,,1,COUNTA(Example_Chart_Output_BO!$N$11:$R$11))</definedName>
    <definedName name="Thousand">GL!$K$33</definedName>
    <definedName name="Thousands">GL!$K$12</definedName>
    <definedName name="Title_Data_Dynamic_Range">OFFSET(Example_Chart_Output_BO!$N$9,0,0,1,SUM(Example_Chart_Output_BO!$N$8:$R$8))</definedName>
    <definedName name="Wks_In_Yr">GL!$K$23</definedName>
    <definedName name="Yes">GL!$G$37</definedName>
    <definedName name="Yr_Name">GL!$G$19</definedName>
    <definedName name="Yrs_In_Yr">GL!$G$28</definedName>
  </definedNames>
  <calcPr calcId="191028" calcCompleted="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5" i="3" l="1"/>
  <c r="D14" i="3"/>
  <c r="H13" i="3"/>
  <c r="H12" i="3"/>
  <c r="H11" i="3"/>
  <c r="H10" i="3"/>
  <c r="H9" i="3"/>
  <c r="D8" i="3"/>
  <c r="H19" i="18"/>
  <c r="C19" i="18"/>
  <c r="H10" i="12"/>
  <c r="B2" i="18"/>
  <c r="K29" i="17"/>
  <c r="L29" i="17"/>
  <c r="M29" i="17"/>
  <c r="N29" i="17"/>
  <c r="J29" i="17"/>
  <c r="F29" i="17"/>
  <c r="J19" i="17"/>
  <c r="K20" i="17"/>
  <c r="L21" i="17"/>
  <c r="L20" i="17"/>
  <c r="M21" i="17"/>
  <c r="N21" i="17" s="1"/>
  <c r="M20" i="17"/>
  <c r="M22" i="17"/>
  <c r="N20" i="17"/>
  <c r="N22" i="17"/>
  <c r="N23" i="17"/>
  <c r="K18" i="17"/>
  <c r="F20" i="17"/>
  <c r="L18" i="17"/>
  <c r="L28" i="17" s="1"/>
  <c r="F21" i="17"/>
  <c r="M18" i="17"/>
  <c r="N18" i="17"/>
  <c r="F23" i="17" s="1"/>
  <c r="N28" i="17"/>
  <c r="J18" i="17"/>
  <c r="F19" i="17"/>
  <c r="B7" i="17"/>
  <c r="B2" i="17"/>
  <c r="J16" i="16"/>
  <c r="L29" i="16"/>
  <c r="J17" i="16"/>
  <c r="M29" i="16" s="1"/>
  <c r="J14" i="16"/>
  <c r="L28" i="16"/>
  <c r="J15" i="16"/>
  <c r="J18" i="16"/>
  <c r="L30" i="16"/>
  <c r="J19" i="16"/>
  <c r="J20" i="16"/>
  <c r="M31" i="16"/>
  <c r="N31" i="16"/>
  <c r="O31" i="16"/>
  <c r="M34" i="16"/>
  <c r="N34" i="16"/>
  <c r="O34" i="16"/>
  <c r="L34" i="16"/>
  <c r="L13" i="16"/>
  <c r="M13" i="16"/>
  <c r="N13" i="16"/>
  <c r="O13" i="16"/>
  <c r="P13" i="16"/>
  <c r="B7" i="16"/>
  <c r="B2" i="16"/>
  <c r="N7" i="13"/>
  <c r="O7" i="13"/>
  <c r="D13" i="15"/>
  <c r="D20" i="15"/>
  <c r="B2" i="15"/>
  <c r="C11" i="14"/>
  <c r="M10" i="13"/>
  <c r="M9" i="13"/>
  <c r="B2" i="13"/>
  <c r="B2" i="12"/>
  <c r="C11" i="11"/>
  <c r="H14" i="5"/>
  <c r="H15" i="5"/>
  <c r="H16" i="5"/>
  <c r="C11" i="8"/>
  <c r="B2" i="5"/>
  <c r="B2" i="4"/>
  <c r="B2" i="3"/>
  <c r="M28" i="16"/>
  <c r="N28" i="16"/>
  <c r="O28" i="16"/>
  <c r="L36" i="16"/>
  <c r="P7" i="13"/>
  <c r="M30" i="16"/>
  <c r="L37" i="16"/>
  <c r="L38" i="16"/>
  <c r="N29" i="16"/>
  <c r="M36" i="16"/>
  <c r="K19" i="17"/>
  <c r="K24" i="17"/>
  <c r="I10" i="12"/>
  <c r="L31" i="16"/>
  <c r="J24" i="17"/>
  <c r="J28" i="17"/>
  <c r="K28" i="17"/>
  <c r="L39" i="16"/>
  <c r="L40" i="16"/>
  <c r="L19" i="17"/>
  <c r="M37" i="16"/>
  <c r="M38" i="16"/>
  <c r="N30" i="16"/>
  <c r="J10" i="12"/>
  <c r="Q7" i="13"/>
  <c r="N36" i="16"/>
  <c r="O29" i="16"/>
  <c r="O36" i="16"/>
  <c r="K10" i="12"/>
  <c r="R7" i="13"/>
  <c r="N37" i="16"/>
  <c r="N38" i="16"/>
  <c r="O30" i="16"/>
  <c r="O37" i="16"/>
  <c r="O38" i="16"/>
  <c r="M39" i="16"/>
  <c r="M40" i="16"/>
  <c r="L24" i="17"/>
  <c r="M19" i="17"/>
  <c r="M24" i="17"/>
  <c r="L10" i="12"/>
  <c r="O39" i="16"/>
  <c r="O40" i="16"/>
  <c r="N39" i="16"/>
  <c r="N40" i="16"/>
  <c r="N19" i="17"/>
  <c r="N24" i="17"/>
  <c r="R9" i="13"/>
  <c r="R8" i="13"/>
  <c r="R10" i="13"/>
  <c r="O10" i="13"/>
  <c r="P9" i="13"/>
  <c r="P8" i="13"/>
  <c r="N9" i="13"/>
  <c r="N8" i="13"/>
  <c r="Q10" i="13"/>
  <c r="N10" i="13"/>
  <c r="Q9" i="13"/>
  <c r="Q8" i="13"/>
  <c r="P10" i="13"/>
  <c r="O9" i="13" l="1"/>
  <c r="O8" i="13" s="1"/>
  <c r="H16" i="12"/>
  <c r="G16" i="12" s="1"/>
  <c r="K20" i="15" s="1"/>
  <c r="M20" i="15" s="1"/>
  <c r="M22" i="15" s="1"/>
  <c r="F22" i="17"/>
  <c r="M28" i="17"/>
  <c r="I14" i="15" l="1"/>
  <c r="I13"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BPM</author>
  </authors>
  <commentList>
    <comment ref="G16" authorId="0" shapeId="0" xr:uid="{00000000-0006-0000-0700-000001000000}">
      <text>
        <r>
          <rPr>
            <sz val="8"/>
            <color indexed="81"/>
            <rFont val="Tahoma"/>
          </rPr>
          <t>Links out to:
Error Checks</t>
        </r>
      </text>
    </comment>
  </commentList>
</comments>
</file>

<file path=xl/sharedStrings.xml><?xml version="1.0" encoding="utf-8"?>
<sst xmlns="http://schemas.openxmlformats.org/spreadsheetml/2006/main" count="298" uniqueCount="229">
  <si>
    <t>GC</t>
  </si>
  <si>
    <t>SumProduct Pty Ltd</t>
  </si>
  <si>
    <t>OFFSET Examples</t>
  </si>
  <si>
    <t>Go to Table of Contents</t>
  </si>
  <si>
    <t>Primary Developer:  Liam Bastick</t>
  </si>
  <si>
    <t>General Cover Notes:</t>
  </si>
  <si>
    <t>Various uses of the OFFSET function.</t>
  </si>
  <si>
    <t>Any queries, please e-mail:</t>
  </si>
  <si>
    <t>liam.bastick@sumproduct.com</t>
  </si>
  <si>
    <t>Website:</t>
  </si>
  <si>
    <t>www.sumproduct.com</t>
  </si>
  <si>
    <t>C</t>
  </si>
  <si>
    <t>Table of Contents</t>
  </si>
  <si>
    <t>Go to Cover Sheet</t>
  </si>
  <si>
    <t>é</t>
  </si>
  <si>
    <t>Section &amp; Sheet Titles</t>
  </si>
  <si>
    <t xml:space="preserve">  Page  </t>
  </si>
  <si>
    <t>a.</t>
  </si>
  <si>
    <t>b.</t>
  </si>
  <si>
    <t>c.</t>
  </si>
  <si>
    <t>d.</t>
  </si>
  <si>
    <t>e.</t>
  </si>
  <si>
    <t>Total Pages:</t>
  </si>
  <si>
    <t>SC</t>
  </si>
  <si>
    <t>Assumptions</t>
  </si>
  <si>
    <t>Section 1.</t>
  </si>
  <si>
    <t>ç</t>
  </si>
  <si>
    <t>è</t>
  </si>
  <si>
    <t>GA</t>
  </si>
  <si>
    <t>General Assumptions</t>
  </si>
  <si>
    <t>Set</t>
  </si>
  <si>
    <t>Primary</t>
  </si>
  <si>
    <t>Model Period Type</t>
  </si>
  <si>
    <t>Financial Year End Month</t>
  </si>
  <si>
    <t>Model Start Date</t>
  </si>
  <si>
    <t>Forecast Periods</t>
  </si>
  <si>
    <t>First Period End Month</t>
  </si>
  <si>
    <t>First Period End Date</t>
  </si>
  <si>
    <t>First Period Financial Title</t>
  </si>
  <si>
    <t>Model Denomination</t>
  </si>
  <si>
    <t>Notes:</t>
  </si>
  <si>
    <t>The "First Period End Date" only applies to Forecast Output and Forecast Assumptions Sheets based on the "Month End" Forecast Sheet Type.</t>
  </si>
  <si>
    <t>The "Model Denomination" assumption will not necessarily automatically change the denomination of the outputs of this model.</t>
  </si>
  <si>
    <t>BA</t>
  </si>
  <si>
    <t>Scenario Illustration</t>
  </si>
  <si>
    <t>x</t>
  </si>
  <si>
    <t>Key Data For Model</t>
  </si>
  <si>
    <t>Scenario Selected:</t>
  </si>
  <si>
    <t>Assumption Description</t>
  </si>
  <si>
    <t>Amts Used</t>
  </si>
  <si>
    <t>Base Year Unit Price</t>
  </si>
  <si>
    <t>Unit Price Growth Rate</t>
  </si>
  <si>
    <t>Base Year Volume</t>
  </si>
  <si>
    <t>Volume Increase p.a.</t>
  </si>
  <si>
    <t>Unit Cost Price</t>
  </si>
  <si>
    <t>Unit Cost Growth Rate</t>
  </si>
  <si>
    <t>Tax Rate</t>
  </si>
  <si>
    <t>Example Outputs</t>
  </si>
  <si>
    <t>Basic Outputs</t>
  </si>
  <si>
    <t>Unit Price</t>
  </si>
  <si>
    <t>Volume</t>
  </si>
  <si>
    <t>Unit Cost</t>
  </si>
  <si>
    <t>Revenue</t>
  </si>
  <si>
    <t>Costs</t>
  </si>
  <si>
    <t>Profit Before Tax</t>
  </si>
  <si>
    <t>Tax</t>
  </si>
  <si>
    <t>Profit After Tax</t>
  </si>
  <si>
    <t>Simple Depreciation Illustration</t>
  </si>
  <si>
    <t>Straight Line Example</t>
  </si>
  <si>
    <t>Useful Economic Life (Yrs)</t>
  </si>
  <si>
    <t>Capex Profile</t>
  </si>
  <si>
    <t>Long-Hand Calculation</t>
  </si>
  <si>
    <t>Total Depreciation</t>
  </si>
  <si>
    <t>Offset Approach</t>
  </si>
  <si>
    <t>Multiple Reference Cells Example</t>
  </si>
  <si>
    <t>Operating Expenditure</t>
  </si>
  <si>
    <t>Category Names</t>
  </si>
  <si>
    <t>M1</t>
  </si>
  <si>
    <t>M2</t>
  </si>
  <si>
    <t>M3</t>
  </si>
  <si>
    <t>M4</t>
  </si>
  <si>
    <t>M5</t>
  </si>
  <si>
    <t>M6</t>
  </si>
  <si>
    <t>M7</t>
  </si>
  <si>
    <t>M8</t>
  </si>
  <si>
    <t>M9</t>
  </si>
  <si>
    <t>M10</t>
  </si>
  <si>
    <t>M11</t>
  </si>
  <si>
    <t>M12</t>
  </si>
  <si>
    <t>Rent</t>
  </si>
  <si>
    <t>Utilities</t>
  </si>
  <si>
    <t>Marketing</t>
  </si>
  <si>
    <t>Administration</t>
  </si>
  <si>
    <t>Salaries &amp; Wages</t>
  </si>
  <si>
    <t>Evaluation Month</t>
  </si>
  <si>
    <t>Chart Data</t>
  </si>
  <si>
    <t>Example Data for Charts</t>
  </si>
  <si>
    <t>On / Off?</t>
  </si>
  <si>
    <t>Title:</t>
  </si>
  <si>
    <t>Albert</t>
  </si>
  <si>
    <t>Benny</t>
  </si>
  <si>
    <t>Charlie</t>
  </si>
  <si>
    <t>Delta</t>
  </si>
  <si>
    <t>Eddie</t>
  </si>
  <si>
    <t>Amount:</t>
  </si>
  <si>
    <t>Error Check:</t>
  </si>
  <si>
    <t>Model Lookup Tables</t>
  </si>
  <si>
    <t>Section 3.</t>
  </si>
  <si>
    <t>GL</t>
  </si>
  <si>
    <t>General Lookup Tables</t>
  </si>
  <si>
    <t>Months Lookup</t>
  </si>
  <si>
    <t>Names:</t>
  </si>
  <si>
    <t>Model Period Type Lookup</t>
  </si>
  <si>
    <t>Model Denomination Lookup</t>
  </si>
  <si>
    <t>Month</t>
  </si>
  <si>
    <t>LU_Mths</t>
  </si>
  <si>
    <t>LU_Pers</t>
  </si>
  <si>
    <t>Denomination</t>
  </si>
  <si>
    <t>LU_Denom</t>
  </si>
  <si>
    <t>January</t>
  </si>
  <si>
    <t>Jan</t>
  </si>
  <si>
    <t>Annual</t>
  </si>
  <si>
    <t>Ann</t>
  </si>
  <si>
    <t>$Billions</t>
  </si>
  <si>
    <t>Billions</t>
  </si>
  <si>
    <t>February</t>
  </si>
  <si>
    <t>Feb</t>
  </si>
  <si>
    <t>Semi-Annual</t>
  </si>
  <si>
    <t>Semi_Ann</t>
  </si>
  <si>
    <t>$Millions</t>
  </si>
  <si>
    <t>Millions</t>
  </si>
  <si>
    <t>March</t>
  </si>
  <si>
    <t>Mar</t>
  </si>
  <si>
    <t>Quarterly</t>
  </si>
  <si>
    <t>Qtrly</t>
  </si>
  <si>
    <t>$'000</t>
  </si>
  <si>
    <t>Thousands</t>
  </si>
  <si>
    <t>April</t>
  </si>
  <si>
    <t>Apr</t>
  </si>
  <si>
    <t>Monthly</t>
  </si>
  <si>
    <t>Mthly</t>
  </si>
  <si>
    <t>$</t>
  </si>
  <si>
    <t>Currency</t>
  </si>
  <si>
    <t>May</t>
  </si>
  <si>
    <t>June</t>
  </si>
  <si>
    <t>Jun</t>
  </si>
  <si>
    <t>July</t>
  </si>
  <si>
    <t>Jul</t>
  </si>
  <si>
    <t>Period Names Lookup</t>
  </si>
  <si>
    <t>Time Constants Lookup</t>
  </si>
  <si>
    <t>August</t>
  </si>
  <si>
    <t>Aug</t>
  </si>
  <si>
    <t>September</t>
  </si>
  <si>
    <t>Sep</t>
  </si>
  <si>
    <t>Period Name</t>
  </si>
  <si>
    <t>LU_Per_Names</t>
  </si>
  <si>
    <t>Time Constant</t>
  </si>
  <si>
    <t>October</t>
  </si>
  <si>
    <t>Oct</t>
  </si>
  <si>
    <t>Year</t>
  </si>
  <si>
    <t>Yr_Name</t>
  </si>
  <si>
    <t>Secs_In_Min</t>
  </si>
  <si>
    <t>November</t>
  </si>
  <si>
    <t>Nov</t>
  </si>
  <si>
    <t>Half Year</t>
  </si>
  <si>
    <t>Half_Yr_Name</t>
  </si>
  <si>
    <t>Mins_In_Hr</t>
  </si>
  <si>
    <t>December</t>
  </si>
  <si>
    <t>Dec</t>
  </si>
  <si>
    <t>Quarter</t>
  </si>
  <si>
    <t>Qtr_Name</t>
  </si>
  <si>
    <t>Hrs_In_Day</t>
  </si>
  <si>
    <t>Mth_Name</t>
  </si>
  <si>
    <t>Days_In_Wk</t>
  </si>
  <si>
    <t>Wks_In_Yr</t>
  </si>
  <si>
    <t>Model Quarter Lookup</t>
  </si>
  <si>
    <t>Mths_In_Qtr</t>
  </si>
  <si>
    <t>Periods in Year Lookup</t>
  </si>
  <si>
    <t>Mths_In_Half_Yr</t>
  </si>
  <si>
    <t>LU_Qtrs</t>
  </si>
  <si>
    <t>Q1</t>
  </si>
  <si>
    <t>Qtr_1</t>
  </si>
  <si>
    <t>Periods in Year</t>
  </si>
  <si>
    <t>LU_Pers_In_Yr</t>
  </si>
  <si>
    <t>Q2</t>
  </si>
  <si>
    <t>Qtr_2</t>
  </si>
  <si>
    <t>Yrs_In_Yr</t>
  </si>
  <si>
    <t>Conversion Factor Lookup</t>
  </si>
  <si>
    <t>Q3</t>
  </si>
  <si>
    <t>Qtr_3</t>
  </si>
  <si>
    <t>Halves_In_Yr</t>
  </si>
  <si>
    <t>Q4</t>
  </si>
  <si>
    <t>Qtr_4</t>
  </si>
  <si>
    <t>Qtrs_In_Yr</t>
  </si>
  <si>
    <t>Conversion Factor</t>
  </si>
  <si>
    <t>Mths_In_Yr</t>
  </si>
  <si>
    <t>Ten</t>
  </si>
  <si>
    <t>Hundred</t>
  </si>
  <si>
    <t>Model Half Year Lookup</t>
  </si>
  <si>
    <t>Thousand</t>
  </si>
  <si>
    <t>Yes / No Input Lookup</t>
  </si>
  <si>
    <t>Million</t>
  </si>
  <si>
    <t>LU_Halves</t>
  </si>
  <si>
    <t>Billion</t>
  </si>
  <si>
    <t>H1</t>
  </si>
  <si>
    <t>Half_1</t>
  </si>
  <si>
    <t>Yes / No Input</t>
  </si>
  <si>
    <t>LU_Yes_No</t>
  </si>
  <si>
    <t>H2</t>
  </si>
  <si>
    <t>Half_2</t>
  </si>
  <si>
    <t>Yes</t>
  </si>
  <si>
    <t>No</t>
  </si>
  <si>
    <t>BO</t>
  </si>
  <si>
    <t>Example Chart Output</t>
  </si>
  <si>
    <t>Item No.</t>
  </si>
  <si>
    <t>In Use Flag:</t>
  </si>
  <si>
    <t>Checks</t>
  </si>
  <si>
    <t>Section 2.</t>
  </si>
  <si>
    <t>Section Cover Notes:</t>
  </si>
  <si>
    <t>Currently only includes one Error Check.</t>
  </si>
  <si>
    <t>Error Checks</t>
  </si>
  <si>
    <t>Err_Chks</t>
  </si>
  <si>
    <t>Errors Detected - Summary</t>
  </si>
  <si>
    <t>Error Message (Empty if None):</t>
  </si>
  <si>
    <t>Error Checks by Area</t>
  </si>
  <si>
    <t>Check</t>
  </si>
  <si>
    <t>Include?</t>
  </si>
  <si>
    <t>Msg Flag</t>
  </si>
  <si>
    <t>Total Error Areas: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</si>
</sst>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_(###0_);\(###0\);_(###0_)"/>
    <numFmt numFmtId="165" formatCode="_(#,##0.0_);\(#,##0.0\);_(&quot;-&quot;_)"/>
    <numFmt numFmtId="166" formatCode="_(#,##0.0%_);\(#,##0.0%\);_(&quot;-&quot;_)"/>
    <numFmt numFmtId="167" formatCode="_(#,##0.0\x_);\(#,##0.0\x\);_(&quot;-&quot;_)"/>
    <numFmt numFmtId="168" formatCode="_(&quot;$&quot;#,##0.0_);\(&quot;$&quot;#,##0.0\);_(&quot;-&quot;_)"/>
    <numFmt numFmtId="169" formatCode="_)d\-mmm\-yy_)"/>
    <numFmt numFmtId="170" formatCode="_(#,##0_);\(#,##0\);_(&quot;-&quot;_)"/>
    <numFmt numFmtId="171" formatCode="0."/>
    <numFmt numFmtId="172" formatCode="#,##0."/>
    <numFmt numFmtId="173" formatCode="_(#,##0_);\(#,##0\);_-&quot;-&quot;_-"/>
    <numFmt numFmtId="174" formatCode="_(&quot;$&quot;#,##0.00_);\(&quot;$&quot;#,##0.00\);_(&quot;-&quot;_)"/>
    <numFmt numFmtId="175" formatCode="&quot;Period &quot;#"/>
    <numFmt numFmtId="176" formatCode="_(&quot;$&quot;#,##0_);\(&quot;$&quot;#,##0\);_(&quot;-&quot;_)"/>
  </numFmts>
  <fonts count="41">
    <font>
      <sz val="8"/>
      <name val="Arial"/>
    </font>
    <font>
      <sz val="8"/>
      <name val="Arial"/>
    </font>
    <font>
      <b/>
      <sz val="14"/>
      <name val="Arial"/>
    </font>
    <font>
      <b/>
      <sz val="13"/>
      <name val="Arial"/>
    </font>
    <font>
      <b/>
      <sz val="12"/>
      <name val="Arial"/>
    </font>
    <font>
      <b/>
      <sz val="10"/>
      <name val="Arial"/>
    </font>
    <font>
      <b/>
      <sz val="9"/>
      <name val="Arial"/>
    </font>
    <font>
      <b/>
      <sz val="8"/>
      <name val="Arial"/>
    </font>
    <font>
      <b/>
      <u/>
      <sz val="8"/>
      <color indexed="56"/>
      <name val="Arial"/>
    </font>
    <font>
      <b/>
      <sz val="10"/>
      <color indexed="56"/>
      <name val="Wingdings"/>
      <charset val="2"/>
    </font>
    <font>
      <b/>
      <u/>
      <sz val="9.5"/>
      <color indexed="56"/>
      <name val="Arial"/>
    </font>
    <font>
      <b/>
      <u/>
      <sz val="9"/>
      <color indexed="56"/>
      <name val="Arial"/>
    </font>
    <font>
      <u/>
      <sz val="8"/>
      <color indexed="56"/>
      <name val="Arial"/>
    </font>
    <font>
      <u/>
      <sz val="7.5"/>
      <color indexed="56"/>
      <name val="Arial"/>
    </font>
    <font>
      <sz val="8"/>
      <name val="Tahoma"/>
      <family val="2"/>
    </font>
    <font>
      <b/>
      <sz val="14"/>
      <name val="Tahoma"/>
      <family val="2"/>
    </font>
    <font>
      <b/>
      <sz val="13"/>
      <name val="Tahoma"/>
      <family val="2"/>
    </font>
    <font>
      <b/>
      <sz val="12"/>
      <name val="Tahoma"/>
      <family val="2"/>
    </font>
    <font>
      <b/>
      <sz val="10"/>
      <name val="Tahoma"/>
      <family val="2"/>
    </font>
    <font>
      <b/>
      <sz val="9"/>
      <name val="Tahoma"/>
      <family val="2"/>
    </font>
    <font>
      <b/>
      <sz val="8"/>
      <name val="Tahoma"/>
      <family val="2"/>
    </font>
    <font>
      <b/>
      <u/>
      <sz val="8"/>
      <color indexed="56"/>
      <name val="Tahoma"/>
      <family val="2"/>
    </font>
    <font>
      <b/>
      <sz val="14"/>
      <color indexed="60"/>
      <name val="Arial"/>
    </font>
    <font>
      <b/>
      <sz val="8"/>
      <color indexed="60"/>
      <name val="Arial"/>
    </font>
    <font>
      <sz val="8"/>
      <color indexed="60"/>
      <name val="Arial"/>
    </font>
    <font>
      <sz val="8"/>
      <color indexed="9"/>
      <name val="Arial"/>
    </font>
    <font>
      <u/>
      <sz val="8"/>
      <color indexed="12"/>
      <name val="Arial"/>
    </font>
    <font>
      <b/>
      <sz val="10"/>
      <color indexed="60"/>
      <name val="Arial"/>
    </font>
    <font>
      <b/>
      <sz val="8"/>
      <name val="Arial"/>
      <family val="2"/>
    </font>
    <font>
      <b/>
      <sz val="8"/>
      <color indexed="59"/>
      <name val="Arial"/>
    </font>
    <font>
      <sz val="8"/>
      <color indexed="18"/>
      <name val="Arial"/>
    </font>
    <font>
      <b/>
      <sz val="13"/>
      <color indexed="60"/>
      <name val="Arial"/>
    </font>
    <font>
      <sz val="8"/>
      <color indexed="63"/>
      <name val="Arial"/>
    </font>
    <font>
      <sz val="8"/>
      <color indexed="81"/>
      <name val="Tahoma"/>
    </font>
    <font>
      <b/>
      <sz val="9"/>
      <color indexed="60"/>
      <name val="Arial"/>
    </font>
    <font>
      <sz val="8"/>
      <color indexed="59"/>
      <name val="Arial"/>
    </font>
    <font>
      <b/>
      <sz val="9.5"/>
      <color indexed="56"/>
      <name val="Arial"/>
    </font>
    <font>
      <sz val="8"/>
      <color indexed="56"/>
      <name val="Arial"/>
    </font>
    <font>
      <sz val="8"/>
      <name val="Arial"/>
      <family val="2"/>
    </font>
    <font>
      <b/>
      <sz val="8"/>
      <color indexed="60"/>
      <name val="Arial"/>
      <family val="2"/>
    </font>
    <font>
      <b/>
      <sz val="12"/>
      <color indexed="60"/>
      <name val="Arial"/>
    </font>
  </fonts>
  <fills count="4">
    <fill>
      <patternFill patternType="none"/>
    </fill>
    <fill>
      <patternFill patternType="gray125"/>
    </fill>
    <fill>
      <patternFill patternType="solid">
        <fgColor indexed="18"/>
        <bgColor indexed="64"/>
      </patternFill>
    </fill>
    <fill>
      <patternFill patternType="solid">
        <fgColor indexed="62"/>
        <bgColor indexed="64"/>
      </patternFill>
    </fill>
  </fills>
  <borders count="9">
    <border>
      <left/>
      <right/>
      <top/>
      <bottom/>
      <diagonal/>
    </border>
    <border>
      <left style="medium">
        <color indexed="18"/>
      </left>
      <right style="medium">
        <color indexed="18"/>
      </right>
      <top style="medium">
        <color indexed="18"/>
      </top>
      <bottom style="medium">
        <color indexed="18"/>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dashed">
        <color indexed="64"/>
      </left>
      <right/>
      <top style="thin">
        <color indexed="64"/>
      </top>
      <bottom style="dashed">
        <color indexed="64"/>
      </bottom>
      <diagonal/>
    </border>
    <border>
      <left/>
      <right/>
      <top style="thin">
        <color indexed="64"/>
      </top>
      <bottom/>
      <diagonal/>
    </border>
    <border>
      <left/>
      <right/>
      <top style="thin">
        <color indexed="64"/>
      </top>
      <bottom style="double">
        <color indexed="64"/>
      </bottom>
      <diagonal/>
    </border>
    <border>
      <left/>
      <right/>
      <top/>
      <bottom style="double">
        <color indexed="64"/>
      </bottom>
      <diagonal/>
    </border>
  </borders>
  <cellStyleXfs count="64">
    <xf numFmtId="0" fontId="0" fillId="0" borderId="0"/>
    <xf numFmtId="168" fontId="1" fillId="0" borderId="1">
      <alignment horizontal="center" vertical="center"/>
      <protection locked="0"/>
    </xf>
    <xf numFmtId="15" fontId="1" fillId="0" borderId="1">
      <alignment horizontal="center" vertical="center"/>
      <protection locked="0"/>
    </xf>
    <xf numFmtId="167" fontId="1" fillId="0" borderId="1">
      <alignment horizontal="center" vertical="center"/>
      <protection locked="0"/>
    </xf>
    <xf numFmtId="165" fontId="1" fillId="0" borderId="1">
      <alignment horizontal="center" vertical="center"/>
      <protection locked="0"/>
    </xf>
    <xf numFmtId="166" fontId="1" fillId="0" borderId="1">
      <alignment horizontal="center" vertical="center"/>
      <protection locked="0"/>
    </xf>
    <xf numFmtId="164" fontId="1" fillId="0" borderId="1">
      <alignment horizontal="center" vertical="center"/>
      <protection locked="0"/>
    </xf>
    <xf numFmtId="0" fontId="1" fillId="0" borderId="1">
      <alignment vertical="center"/>
      <protection locked="0"/>
    </xf>
    <xf numFmtId="168" fontId="1" fillId="0" borderId="1">
      <alignment horizontal="right" vertical="center"/>
      <protection locked="0"/>
    </xf>
    <xf numFmtId="169" fontId="1" fillId="0" borderId="1">
      <alignment horizontal="right" vertical="center"/>
      <protection locked="0"/>
    </xf>
    <xf numFmtId="167" fontId="1" fillId="0" borderId="1">
      <alignment horizontal="right" vertical="center"/>
      <protection locked="0"/>
    </xf>
    <xf numFmtId="165" fontId="1" fillId="0" borderId="1">
      <alignment horizontal="right" vertical="center"/>
      <protection locked="0"/>
    </xf>
    <xf numFmtId="166" fontId="1" fillId="0" borderId="1">
      <alignment horizontal="right" vertical="center"/>
      <protection locked="0"/>
    </xf>
    <xf numFmtId="164" fontId="1" fillId="0" borderId="1">
      <alignment horizontal="right" vertical="center"/>
      <protection locked="0"/>
    </xf>
    <xf numFmtId="0" fontId="1" fillId="0" borderId="0" applyNumberFormat="0" applyFont="0" applyFill="0" applyBorder="0">
      <alignment horizontal="center" vertical="center"/>
      <protection locked="0"/>
    </xf>
    <xf numFmtId="168" fontId="1" fillId="0" borderId="0" applyFill="0" applyBorder="0">
      <alignment horizontal="center" vertical="center"/>
    </xf>
    <xf numFmtId="15" fontId="1" fillId="0" borderId="0" applyFill="0" applyBorder="0">
      <alignment horizontal="center" vertical="center"/>
    </xf>
    <xf numFmtId="167" fontId="1" fillId="0" borderId="0" applyFill="0" applyBorder="0">
      <alignment horizontal="center" vertical="center"/>
    </xf>
    <xf numFmtId="165" fontId="1" fillId="0" borderId="0" applyFill="0" applyBorder="0">
      <alignment horizontal="center" vertical="center"/>
    </xf>
    <xf numFmtId="166" fontId="1" fillId="0" borderId="0" applyFill="0" applyBorder="0">
      <alignment horizontal="center" vertical="center"/>
    </xf>
    <xf numFmtId="164" fontId="1" fillId="0" borderId="0" applyFill="0" applyBorder="0">
      <alignment horizontal="center" vertical="center"/>
    </xf>
    <xf numFmtId="0" fontId="5" fillId="0" borderId="0" applyFill="0" applyBorder="0">
      <alignment vertical="center"/>
    </xf>
    <xf numFmtId="0" fontId="6" fillId="0" borderId="0" applyFill="0" applyBorder="0">
      <alignment vertical="center"/>
    </xf>
    <xf numFmtId="0" fontId="7" fillId="0" borderId="0" applyFill="0" applyBorder="0">
      <alignment vertical="center"/>
    </xf>
    <xf numFmtId="0" fontId="1" fillId="0" borderId="0" applyFill="0" applyBorder="0">
      <alignment vertical="center"/>
    </xf>
    <xf numFmtId="0" fontId="26" fillId="0" borderId="0" applyNumberFormat="0" applyFill="0" applyBorder="0" applyAlignment="0" applyProtection="0">
      <alignment vertical="top"/>
      <protection locked="0"/>
    </xf>
    <xf numFmtId="0" fontId="9" fillId="0" borderId="0" applyFill="0" applyBorder="0">
      <alignment horizontal="center" vertical="center"/>
      <protection locked="0"/>
    </xf>
    <xf numFmtId="0" fontId="9" fillId="0" borderId="0" applyFill="0" applyBorder="0">
      <alignment horizontal="center" vertical="center"/>
      <protection locked="0"/>
    </xf>
    <xf numFmtId="0" fontId="8" fillId="0" borderId="0" applyFill="0" applyBorder="0">
      <alignment horizontal="left" vertical="center"/>
      <protection locked="0"/>
    </xf>
    <xf numFmtId="0" fontId="7" fillId="0" borderId="2" applyFill="0">
      <alignment horizontal="center" vertical="center"/>
    </xf>
    <xf numFmtId="0" fontId="1" fillId="0" borderId="2" applyFill="0">
      <alignment horizontal="center" vertical="center"/>
    </xf>
    <xf numFmtId="170" fontId="1" fillId="0" borderId="2" applyFill="0">
      <alignment horizontal="center" vertical="center"/>
    </xf>
    <xf numFmtId="0" fontId="4" fillId="0" borderId="0" applyFill="0" applyBorder="0">
      <alignment horizontal="left" vertical="center"/>
    </xf>
    <xf numFmtId="0" fontId="7" fillId="0" borderId="0" applyFill="0" applyBorder="0">
      <alignment vertical="center"/>
    </xf>
    <xf numFmtId="168" fontId="14" fillId="0" borderId="0" applyFill="0" applyBorder="0">
      <alignment horizontal="right" vertical="center"/>
    </xf>
    <xf numFmtId="169" fontId="14" fillId="0" borderId="0" applyFill="0" applyBorder="0">
      <alignment horizontal="right" vertical="center"/>
    </xf>
    <xf numFmtId="0" fontId="18" fillId="0" borderId="0" applyFill="0" applyBorder="0">
      <alignment vertical="center"/>
    </xf>
    <xf numFmtId="0" fontId="19" fillId="0" borderId="0" applyFill="0" applyBorder="0">
      <alignment vertical="center"/>
    </xf>
    <xf numFmtId="0" fontId="20" fillId="0" borderId="0" applyFill="0" applyBorder="0">
      <alignment vertical="center"/>
    </xf>
    <xf numFmtId="0" fontId="14" fillId="0" borderId="0" applyFill="0" applyBorder="0">
      <alignment vertical="center"/>
    </xf>
    <xf numFmtId="0" fontId="9" fillId="0" borderId="0" applyFill="0" applyBorder="0">
      <alignment horizontal="center" vertical="center"/>
      <protection locked="0"/>
    </xf>
    <xf numFmtId="0" fontId="9" fillId="0" borderId="0" applyFill="0" applyBorder="0">
      <alignment horizontal="center" vertical="center"/>
      <protection locked="0"/>
    </xf>
    <xf numFmtId="0" fontId="21" fillId="0" borderId="0" applyFill="0" applyBorder="0">
      <alignment horizontal="left" vertical="center"/>
      <protection locked="0"/>
    </xf>
    <xf numFmtId="0" fontId="17" fillId="0" borderId="0" applyFill="0" applyBorder="0">
      <alignment horizontal="left" vertical="center"/>
    </xf>
    <xf numFmtId="167" fontId="14" fillId="0" borderId="0" applyFill="0" applyBorder="0">
      <alignment horizontal="right" vertical="center"/>
    </xf>
    <xf numFmtId="0" fontId="14" fillId="0" borderId="0" applyFill="0" applyBorder="0">
      <alignment vertical="center"/>
    </xf>
    <xf numFmtId="165" fontId="14" fillId="0" borderId="0" applyFill="0" applyBorder="0">
      <alignment horizontal="right" vertical="center"/>
    </xf>
    <xf numFmtId="166" fontId="14" fillId="0" borderId="0" applyFill="0" applyBorder="0">
      <alignment horizontal="right" vertical="center"/>
    </xf>
    <xf numFmtId="0" fontId="20" fillId="0" borderId="0" applyFill="0" applyBorder="0">
      <alignment vertical="center"/>
    </xf>
    <xf numFmtId="165" fontId="16" fillId="0" borderId="0" applyFill="0" applyBorder="0">
      <alignment horizontal="left" vertical="center"/>
    </xf>
    <xf numFmtId="0" fontId="15" fillId="0" borderId="0" applyFill="0" applyBorder="0">
      <alignment horizontal="left" vertical="center"/>
    </xf>
    <xf numFmtId="164" fontId="14" fillId="0" borderId="0" applyFill="0" applyBorder="0">
      <alignment horizontal="right" vertical="center"/>
    </xf>
    <xf numFmtId="168" fontId="1" fillId="0" borderId="0" applyFill="0" applyBorder="0">
      <alignment horizontal="right" vertical="center"/>
    </xf>
    <xf numFmtId="169" fontId="1" fillId="0" borderId="0" applyFill="0" applyBorder="0">
      <alignment horizontal="right" vertical="center"/>
    </xf>
    <xf numFmtId="167" fontId="1" fillId="0" borderId="0" applyFill="0" applyBorder="0">
      <alignment horizontal="right" vertical="center"/>
    </xf>
    <xf numFmtId="165" fontId="1" fillId="0" borderId="0" applyFill="0" applyBorder="0">
      <alignment horizontal="right" vertical="center"/>
    </xf>
    <xf numFmtId="166" fontId="1" fillId="0" borderId="0" applyFill="0" applyBorder="0">
      <alignment horizontal="right" vertical="center"/>
    </xf>
    <xf numFmtId="164" fontId="1" fillId="0" borderId="0" applyFill="0" applyBorder="0">
      <alignment horizontal="right" vertical="center"/>
    </xf>
    <xf numFmtId="0" fontId="3" fillId="0" borderId="0" applyFill="0" applyBorder="0">
      <alignment horizontal="left" vertical="center"/>
    </xf>
    <xf numFmtId="0" fontId="2" fillId="0" borderId="0" applyFill="0" applyBorder="0">
      <alignment horizontal="left" vertical="center"/>
    </xf>
    <xf numFmtId="0" fontId="10" fillId="0" borderId="0" applyFill="0" applyBorder="0">
      <alignment horizontal="left" vertical="center"/>
      <protection locked="0"/>
    </xf>
    <xf numFmtId="0" fontId="11" fillId="0" borderId="0" applyFill="0" applyBorder="0">
      <alignment horizontal="left" vertical="center"/>
      <protection locked="0"/>
    </xf>
    <xf numFmtId="0" fontId="12" fillId="0" borderId="0" applyFill="0" applyBorder="0">
      <alignment horizontal="left" vertical="center"/>
      <protection locked="0"/>
    </xf>
    <xf numFmtId="0" fontId="13" fillId="0" borderId="0" applyFill="0" applyBorder="0">
      <alignment horizontal="left" vertical="center"/>
      <protection locked="0"/>
    </xf>
  </cellStyleXfs>
  <cellXfs count="112">
    <xf numFmtId="0" fontId="0" fillId="0" borderId="0" xfId="0"/>
    <xf numFmtId="0" fontId="22" fillId="0" borderId="0" xfId="59" applyFont="1">
      <alignment horizontal="left" vertical="center"/>
    </xf>
    <xf numFmtId="0" fontId="23" fillId="0" borderId="0" xfId="23" applyFont="1" applyAlignment="1">
      <alignment horizontal="left" vertical="center"/>
    </xf>
    <xf numFmtId="0" fontId="24" fillId="0" borderId="0" xfId="24" applyFont="1" applyAlignment="1">
      <alignment horizontal="left" vertical="center"/>
    </xf>
    <xf numFmtId="0" fontId="4" fillId="0" borderId="0" xfId="32" applyFont="1">
      <alignment horizontal="left" vertical="center"/>
    </xf>
    <xf numFmtId="0" fontId="25" fillId="0" borderId="0" xfId="24" applyFont="1" applyAlignment="1" applyProtection="1">
      <alignment horizontal="left" vertical="center"/>
      <protection locked="0"/>
    </xf>
    <xf numFmtId="0" fontId="0" fillId="0" borderId="0" xfId="0" applyProtection="1">
      <protection locked="0"/>
    </xf>
    <xf numFmtId="0" fontId="9" fillId="0" borderId="0" xfId="26">
      <alignment horizontal="center" vertical="center"/>
      <protection locked="0"/>
    </xf>
    <xf numFmtId="0" fontId="27" fillId="0" borderId="0" xfId="21" applyFont="1" applyAlignment="1">
      <alignment horizontal="left" vertical="center"/>
    </xf>
    <xf numFmtId="0" fontId="22" fillId="0" borderId="0" xfId="59" applyFont="1" applyProtection="1">
      <alignment horizontal="left" vertical="center"/>
      <protection locked="0"/>
    </xf>
    <xf numFmtId="0" fontId="9" fillId="0" borderId="0" xfId="26" applyAlignment="1">
      <alignment horizontal="right" vertical="center"/>
      <protection locked="0"/>
    </xf>
    <xf numFmtId="0" fontId="9" fillId="0" borderId="0" xfId="26" applyAlignment="1">
      <alignment horizontal="left" vertical="center"/>
      <protection locked="0"/>
    </xf>
    <xf numFmtId="0" fontId="23" fillId="0" borderId="2" xfId="29" applyFont="1">
      <alignment horizontal="center" vertical="center"/>
    </xf>
    <xf numFmtId="0" fontId="24" fillId="0" borderId="2" xfId="30" applyFont="1">
      <alignment horizontal="center" vertical="center"/>
    </xf>
    <xf numFmtId="170" fontId="24" fillId="0" borderId="2" xfId="31" applyFont="1">
      <alignment horizontal="center" vertical="center"/>
    </xf>
    <xf numFmtId="0" fontId="0" fillId="2" borderId="0" xfId="0" applyFill="1"/>
    <xf numFmtId="0" fontId="4" fillId="2" borderId="0" xfId="32" applyFont="1" applyFill="1">
      <alignment horizontal="left" vertical="center"/>
    </xf>
    <xf numFmtId="0" fontId="22" fillId="2" borderId="0" xfId="59" applyFont="1" applyFill="1">
      <alignment horizontal="left" vertical="center"/>
    </xf>
    <xf numFmtId="0" fontId="0" fillId="2" borderId="0" xfId="0" applyFill="1" applyProtection="1">
      <protection locked="0"/>
    </xf>
    <xf numFmtId="0" fontId="9" fillId="2" borderId="0" xfId="26" applyFill="1">
      <alignment horizontal="center" vertical="center"/>
      <protection locked="0"/>
    </xf>
    <xf numFmtId="0" fontId="9" fillId="2" borderId="0" xfId="26" applyFill="1" applyAlignment="1">
      <alignment horizontal="right" vertical="center"/>
      <protection locked="0"/>
    </xf>
    <xf numFmtId="0" fontId="9" fillId="2" borderId="0" xfId="26" applyFill="1" applyAlignment="1">
      <alignment horizontal="left" vertical="center"/>
      <protection locked="0"/>
    </xf>
    <xf numFmtId="0" fontId="0" fillId="2" borderId="0" xfId="0" applyFill="1" applyAlignment="1">
      <alignment horizontal="left"/>
    </xf>
    <xf numFmtId="0" fontId="27" fillId="2" borderId="0" xfId="21" applyFont="1" applyFill="1" applyAlignment="1">
      <alignment horizontal="left" vertical="center"/>
    </xf>
    <xf numFmtId="0" fontId="23" fillId="2" borderId="0" xfId="23" applyFont="1" applyFill="1" applyAlignment="1">
      <alignment horizontal="left" vertical="center"/>
    </xf>
    <xf numFmtId="0" fontId="23" fillId="2" borderId="0" xfId="23" applyFont="1" applyFill="1" applyAlignment="1">
      <alignment horizontal="center" vertical="center"/>
    </xf>
    <xf numFmtId="0" fontId="24" fillId="2" borderId="0" xfId="14" applyFont="1" applyFill="1">
      <alignment horizontal="center" vertical="center"/>
      <protection locked="0"/>
    </xf>
    <xf numFmtId="15" fontId="24" fillId="0" borderId="1" xfId="2" applyFont="1">
      <alignment horizontal="center" vertical="center"/>
      <protection locked="0"/>
    </xf>
    <xf numFmtId="170" fontId="24" fillId="2" borderId="0" xfId="18" applyNumberFormat="1" applyFont="1" applyFill="1">
      <alignment horizontal="center" vertical="center"/>
    </xf>
    <xf numFmtId="0" fontId="7" fillId="2" borderId="0" xfId="23" applyFont="1" applyFill="1" applyAlignment="1">
      <alignment horizontal="center" vertical="center"/>
    </xf>
    <xf numFmtId="15" fontId="28" fillId="2" borderId="0" xfId="16" applyFont="1" applyFill="1">
      <alignment horizontal="center" vertical="center"/>
    </xf>
    <xf numFmtId="0" fontId="29" fillId="2" borderId="0" xfId="23" applyFont="1" applyFill="1" applyAlignment="1">
      <alignment horizontal="center" vertical="center"/>
    </xf>
    <xf numFmtId="171" fontId="24" fillId="2" borderId="0" xfId="24" applyNumberFormat="1" applyFont="1" applyFill="1" applyAlignment="1">
      <alignment horizontal="right" vertical="top"/>
    </xf>
    <xf numFmtId="0" fontId="31" fillId="0" borderId="0" xfId="58" applyFont="1">
      <alignment horizontal="left" vertical="center"/>
    </xf>
    <xf numFmtId="0" fontId="30" fillId="2" borderId="0" xfId="24" applyFont="1" applyFill="1" applyAlignment="1" applyProtection="1">
      <alignment horizontal="left" vertical="center"/>
      <protection locked="0"/>
    </xf>
    <xf numFmtId="0" fontId="0" fillId="0" borderId="0" xfId="0" applyAlignment="1">
      <alignment horizontal="left"/>
    </xf>
    <xf numFmtId="0" fontId="9" fillId="0" borderId="0" xfId="26" applyBorder="1">
      <alignment horizontal="center" vertical="center"/>
      <protection locked="0"/>
    </xf>
    <xf numFmtId="0" fontId="24" fillId="2" borderId="0" xfId="24" applyFont="1" applyFill="1">
      <alignment vertical="center"/>
    </xf>
    <xf numFmtId="0" fontId="0" fillId="0" borderId="0" xfId="0" applyBorder="1"/>
    <xf numFmtId="0" fontId="27" fillId="2" borderId="0" xfId="21" applyFont="1" applyFill="1">
      <alignment vertical="center"/>
    </xf>
    <xf numFmtId="0" fontId="23" fillId="2" borderId="0" xfId="23" applyFont="1" applyFill="1">
      <alignment vertical="center"/>
    </xf>
    <xf numFmtId="0" fontId="30" fillId="2" borderId="0" xfId="14" applyFont="1" applyFill="1">
      <alignment horizontal="center" vertical="center"/>
      <protection locked="0"/>
    </xf>
    <xf numFmtId="170" fontId="1" fillId="2" borderId="0" xfId="18" applyNumberFormat="1" applyFont="1" applyFill="1">
      <alignment horizontal="center" vertical="center"/>
    </xf>
    <xf numFmtId="170" fontId="1" fillId="0" borderId="0" xfId="55" applyNumberFormat="1" applyFont="1" applyAlignment="1">
      <alignment horizontal="center" vertical="center"/>
    </xf>
    <xf numFmtId="170" fontId="0" fillId="2" borderId="0" xfId="0" applyNumberFormat="1" applyFill="1"/>
    <xf numFmtId="0" fontId="24" fillId="0" borderId="1" xfId="7" applyFont="1" applyAlignment="1">
      <alignment horizontal="center" vertical="center"/>
      <protection locked="0"/>
    </xf>
    <xf numFmtId="0" fontId="0" fillId="2" borderId="0" xfId="0" applyFill="1" applyAlignment="1">
      <alignment horizontal="center"/>
    </xf>
    <xf numFmtId="0" fontId="26" fillId="0" borderId="0" xfId="25" applyAlignment="1" applyProtection="1"/>
    <xf numFmtId="0" fontId="32" fillId="0" borderId="0" xfId="24" applyFont="1" applyAlignment="1">
      <alignment horizontal="left" vertical="center"/>
    </xf>
    <xf numFmtId="0" fontId="25" fillId="0" borderId="0" xfId="14" applyFont="1">
      <alignment horizontal="center" vertical="center"/>
      <protection locked="0"/>
    </xf>
    <xf numFmtId="0" fontId="34" fillId="0" borderId="0" xfId="22" applyFont="1" applyAlignment="1">
      <alignment horizontal="left" vertical="center"/>
    </xf>
    <xf numFmtId="0" fontId="23" fillId="0" borderId="3" xfId="23" applyFont="1" applyBorder="1" applyAlignment="1">
      <alignment horizontal="center" vertical="center"/>
    </xf>
    <xf numFmtId="173" fontId="28" fillId="2" borderId="4" xfId="55" applyNumberFormat="1" applyFont="1" applyFill="1" applyBorder="1" applyProtection="1">
      <alignment horizontal="right" vertical="center"/>
      <protection locked="0"/>
    </xf>
    <xf numFmtId="170" fontId="1" fillId="0" borderId="0" xfId="18" applyNumberFormat="1" applyFont="1" applyAlignment="1">
      <alignment horizontal="center" vertical="center"/>
    </xf>
    <xf numFmtId="0" fontId="24" fillId="0" borderId="0" xfId="14" applyFont="1" applyAlignment="1">
      <alignment horizontal="center" vertical="center"/>
      <protection locked="0"/>
    </xf>
    <xf numFmtId="170" fontId="28" fillId="0" borderId="2" xfId="18" applyNumberFormat="1" applyFont="1" applyBorder="1" applyAlignment="1">
      <alignment horizontal="center" vertical="center"/>
    </xf>
    <xf numFmtId="0" fontId="7" fillId="0" borderId="0" xfId="23" applyFont="1" applyAlignment="1">
      <alignment horizontal="left" vertical="center"/>
    </xf>
    <xf numFmtId="0" fontId="35" fillId="0" borderId="5" xfId="24" applyFont="1" applyBorder="1" applyAlignment="1">
      <alignment horizontal="left" vertical="center"/>
    </xf>
    <xf numFmtId="0" fontId="0" fillId="0" borderId="0" xfId="0" applyFill="1"/>
    <xf numFmtId="0" fontId="23" fillId="0" borderId="0" xfId="23" applyFont="1" applyFill="1" applyAlignment="1">
      <alignment horizontal="right" vertical="center"/>
    </xf>
    <xf numFmtId="0" fontId="7" fillId="0" borderId="0" xfId="23" applyFont="1" applyFill="1" applyAlignment="1">
      <alignment horizontal="right" vertical="center"/>
    </xf>
    <xf numFmtId="0" fontId="27" fillId="0" borderId="3" xfId="21" applyFont="1" applyBorder="1" applyAlignment="1">
      <alignment horizontal="left" vertical="center"/>
    </xf>
    <xf numFmtId="0" fontId="0" fillId="0" borderId="3" xfId="0" applyBorder="1"/>
    <xf numFmtId="0" fontId="27" fillId="0" borderId="3" xfId="21" applyFont="1" applyBorder="1" applyAlignment="1">
      <alignment horizontal="center" vertical="center"/>
    </xf>
    <xf numFmtId="170" fontId="36" fillId="0" borderId="0" xfId="60" quotePrefix="1" applyNumberFormat="1" applyFont="1" applyAlignment="1">
      <alignment horizontal="center" vertical="center"/>
      <protection locked="0"/>
    </xf>
    <xf numFmtId="170" fontId="0" fillId="0" borderId="0" xfId="0" applyNumberFormat="1"/>
    <xf numFmtId="170" fontId="37" fillId="0" borderId="0" xfId="62" applyNumberFormat="1" applyFont="1" applyAlignment="1">
      <alignment horizontal="center" vertical="center"/>
      <protection locked="0"/>
    </xf>
    <xf numFmtId="170" fontId="34" fillId="0" borderId="6" xfId="22" applyNumberFormat="1" applyFont="1" applyBorder="1" applyAlignment="1">
      <alignment horizontal="center" vertical="center"/>
    </xf>
    <xf numFmtId="0" fontId="35" fillId="0" borderId="0" xfId="0" applyFont="1" applyAlignment="1">
      <alignment horizontal="center"/>
    </xf>
    <xf numFmtId="170" fontId="24" fillId="0" borderId="1" xfId="4" applyNumberFormat="1" applyFont="1">
      <alignment horizontal="center" vertical="center"/>
      <protection locked="0"/>
    </xf>
    <xf numFmtId="0" fontId="9" fillId="2" borderId="0" xfId="27" applyFill="1">
      <alignment horizontal="center" vertical="center"/>
      <protection locked="0"/>
    </xf>
    <xf numFmtId="0" fontId="5" fillId="2" borderId="0" xfId="21" applyFont="1" applyFill="1">
      <alignment vertical="center"/>
    </xf>
    <xf numFmtId="0" fontId="34" fillId="2" borderId="0" xfId="22" applyFont="1" applyFill="1">
      <alignment vertical="center"/>
    </xf>
    <xf numFmtId="0" fontId="23" fillId="2" borderId="0" xfId="23" applyFont="1" applyFill="1" applyAlignment="1">
      <alignment horizontal="right" vertical="center"/>
    </xf>
    <xf numFmtId="165" fontId="24" fillId="0" borderId="1" xfId="11" applyFont="1">
      <alignment horizontal="right" vertical="center"/>
      <protection locked="0"/>
    </xf>
    <xf numFmtId="166" fontId="24" fillId="0" borderId="1" xfId="12" applyFont="1">
      <alignment horizontal="right" vertical="center"/>
      <protection locked="0"/>
    </xf>
    <xf numFmtId="174" fontId="24" fillId="0" borderId="1" xfId="11" applyNumberFormat="1" applyFont="1">
      <alignment horizontal="right" vertical="center"/>
      <protection locked="0"/>
    </xf>
    <xf numFmtId="175" fontId="23" fillId="2" borderId="0" xfId="23" applyNumberFormat="1" applyFont="1" applyFill="1" applyAlignment="1">
      <alignment horizontal="center" vertical="center"/>
    </xf>
    <xf numFmtId="166" fontId="0" fillId="2" borderId="0" xfId="0" applyNumberFormat="1" applyFill="1"/>
    <xf numFmtId="174" fontId="38" fillId="2" borderId="0" xfId="52" applyNumberFormat="1" applyFont="1" applyFill="1">
      <alignment horizontal="right" vertical="center"/>
    </xf>
    <xf numFmtId="165" fontId="38" fillId="2" borderId="0" xfId="55" applyFont="1" applyFill="1">
      <alignment horizontal="right" vertical="center"/>
    </xf>
    <xf numFmtId="175" fontId="7" fillId="2" borderId="0" xfId="23" applyNumberFormat="1" applyFont="1" applyFill="1" applyAlignment="1">
      <alignment horizontal="center" vertical="center"/>
    </xf>
    <xf numFmtId="176" fontId="1" fillId="2" borderId="0" xfId="52" applyNumberFormat="1" applyFont="1" applyFill="1">
      <alignment horizontal="right" vertical="center"/>
    </xf>
    <xf numFmtId="176" fontId="1" fillId="2" borderId="3" xfId="52" applyNumberFormat="1" applyFont="1" applyFill="1" applyBorder="1">
      <alignment horizontal="right" vertical="center"/>
    </xf>
    <xf numFmtId="176" fontId="0" fillId="2" borderId="0" xfId="0" applyNumberFormat="1" applyFill="1"/>
    <xf numFmtId="176" fontId="28" fillId="2" borderId="7" xfId="0" applyNumberFormat="1" applyFont="1" applyFill="1" applyBorder="1"/>
    <xf numFmtId="174" fontId="28" fillId="3" borderId="0" xfId="52" applyNumberFormat="1" applyFont="1" applyFill="1">
      <alignment horizontal="right" vertical="center"/>
    </xf>
    <xf numFmtId="166" fontId="28" fillId="3" borderId="0" xfId="56" applyFont="1" applyFill="1">
      <alignment horizontal="right" vertical="center"/>
    </xf>
    <xf numFmtId="165" fontId="28" fillId="3" borderId="0" xfId="55" applyFont="1" applyFill="1">
      <alignment horizontal="right" vertical="center"/>
    </xf>
    <xf numFmtId="0" fontId="7" fillId="2" borderId="0" xfId="23" applyFont="1" applyFill="1">
      <alignment vertical="center"/>
    </xf>
    <xf numFmtId="170" fontId="39" fillId="0" borderId="1" xfId="11" applyNumberFormat="1" applyFont="1" applyAlignment="1">
      <alignment horizontal="center" vertical="center"/>
      <protection locked="0"/>
    </xf>
    <xf numFmtId="0" fontId="29" fillId="2" borderId="0" xfId="23" applyFont="1" applyFill="1">
      <alignment vertical="center"/>
    </xf>
    <xf numFmtId="165" fontId="1" fillId="2" borderId="0" xfId="55" applyFont="1" applyFill="1">
      <alignment horizontal="right" vertical="center"/>
    </xf>
    <xf numFmtId="165" fontId="28" fillId="2" borderId="7" xfId="55" applyFont="1" applyFill="1" applyBorder="1">
      <alignment horizontal="right" vertical="center"/>
    </xf>
    <xf numFmtId="0" fontId="35" fillId="3" borderId="0" xfId="24" applyFont="1" applyFill="1">
      <alignment vertical="center"/>
    </xf>
    <xf numFmtId="0" fontId="0" fillId="3" borderId="0" xfId="0" applyFill="1"/>
    <xf numFmtId="165" fontId="28" fillId="3" borderId="8" xfId="55" applyFont="1" applyFill="1" applyBorder="1">
      <alignment horizontal="right" vertical="center"/>
    </xf>
    <xf numFmtId="0" fontId="34" fillId="2" borderId="0" xfId="22" applyFont="1" applyFill="1" applyAlignment="1">
      <alignment horizontal="center" vertical="center"/>
    </xf>
    <xf numFmtId="176" fontId="28" fillId="3" borderId="7" xfId="52" applyNumberFormat="1" applyFont="1" applyFill="1" applyBorder="1" applyAlignment="1">
      <alignment horizontal="center" vertical="center"/>
    </xf>
    <xf numFmtId="170" fontId="28" fillId="2" borderId="0" xfId="55" applyNumberFormat="1" applyFont="1" applyFill="1" applyAlignment="1" applyProtection="1">
      <alignment horizontal="center" vertical="center"/>
      <protection locked="0"/>
    </xf>
    <xf numFmtId="176" fontId="24" fillId="0" borderId="1" xfId="52" applyNumberFormat="1" applyFont="1" applyBorder="1" applyAlignment="1" applyProtection="1">
      <alignment horizontal="center" vertical="center"/>
      <protection locked="0"/>
    </xf>
    <xf numFmtId="0" fontId="40" fillId="0" borderId="0" xfId="32" applyFont="1">
      <alignment horizontal="left" vertical="center"/>
    </xf>
    <xf numFmtId="0" fontId="8" fillId="0" borderId="0" xfId="28">
      <alignment horizontal="left" vertical="center"/>
      <protection locked="0"/>
    </xf>
    <xf numFmtId="0" fontId="8" fillId="0" borderId="0" xfId="28" applyAlignment="1">
      <alignment horizontal="left" vertical="center"/>
      <protection locked="0"/>
    </xf>
    <xf numFmtId="170" fontId="12" fillId="0" borderId="0" xfId="62" quotePrefix="1" applyNumberFormat="1" applyAlignment="1">
      <alignment horizontal="right" vertical="center"/>
      <protection locked="0"/>
    </xf>
    <xf numFmtId="170" fontId="12" fillId="0" borderId="0" xfId="62" quotePrefix="1" applyNumberFormat="1" applyAlignment="1">
      <alignment horizontal="left" vertical="center"/>
      <protection locked="0"/>
    </xf>
    <xf numFmtId="172" fontId="10" fillId="0" borderId="0" xfId="60" quotePrefix="1" applyNumberFormat="1" applyAlignment="1">
      <alignment horizontal="right" vertical="center"/>
      <protection locked="0"/>
    </xf>
    <xf numFmtId="0" fontId="10" fillId="0" borderId="0" xfId="60" quotePrefix="1" applyAlignment="1">
      <alignment horizontal="left" vertical="center"/>
      <protection locked="0"/>
    </xf>
    <xf numFmtId="170" fontId="12" fillId="0" borderId="0" xfId="62" applyNumberFormat="1" applyAlignment="1">
      <alignment horizontal="left" vertical="center"/>
      <protection locked="0"/>
    </xf>
    <xf numFmtId="0" fontId="24" fillId="2" borderId="0" xfId="24" applyFont="1" applyFill="1" applyAlignment="1">
      <alignment horizontal="left" vertical="top" wrapText="1"/>
    </xf>
    <xf numFmtId="0" fontId="8" fillId="2" borderId="0" xfId="28" applyFill="1" applyAlignment="1">
      <alignment horizontal="left" vertical="center"/>
      <protection locked="0"/>
    </xf>
    <xf numFmtId="0" fontId="24" fillId="0" borderId="1" xfId="7" applyFont="1" applyAlignment="1">
      <alignment vertical="center"/>
      <protection locked="0"/>
    </xf>
  </cellXfs>
  <cellStyles count="64">
    <cellStyle name="Assumptions Center Currency" xfId="1" xr:uid="{00000000-0005-0000-0000-000000000000}"/>
    <cellStyle name="Assumptions Center Date" xfId="2" xr:uid="{00000000-0005-0000-0000-000001000000}"/>
    <cellStyle name="Assumptions Center Multiple" xfId="3" xr:uid="{00000000-0005-0000-0000-000002000000}"/>
    <cellStyle name="Assumptions Center Number" xfId="4" xr:uid="{00000000-0005-0000-0000-000003000000}"/>
    <cellStyle name="Assumptions Center Percentage" xfId="5" xr:uid="{00000000-0005-0000-0000-000004000000}"/>
    <cellStyle name="Assumptions Center Year" xfId="6" xr:uid="{00000000-0005-0000-0000-000005000000}"/>
    <cellStyle name="Assumptions Heading" xfId="7" xr:uid="{00000000-0005-0000-0000-000006000000}"/>
    <cellStyle name="Assumptions Right Currency" xfId="8" xr:uid="{00000000-0005-0000-0000-000007000000}"/>
    <cellStyle name="Assumptions Right Date" xfId="9" xr:uid="{00000000-0005-0000-0000-000008000000}"/>
    <cellStyle name="Assumptions Right Multiple" xfId="10" xr:uid="{00000000-0005-0000-0000-000009000000}"/>
    <cellStyle name="Assumptions Right Number" xfId="11" xr:uid="{00000000-0005-0000-0000-00000A000000}"/>
    <cellStyle name="Assumptions Right Percentage" xfId="12" xr:uid="{00000000-0005-0000-0000-00000B000000}"/>
    <cellStyle name="Assumptions Right Year" xfId="13" xr:uid="{00000000-0005-0000-0000-00000C000000}"/>
    <cellStyle name="Cell Link" xfId="14" xr:uid="{00000000-0005-0000-0000-00000D000000}"/>
    <cellStyle name="Center Currency" xfId="15" xr:uid="{00000000-0005-0000-0000-00000E000000}"/>
    <cellStyle name="Center Date" xfId="16" xr:uid="{00000000-0005-0000-0000-00000F000000}"/>
    <cellStyle name="Center Multiple" xfId="17" xr:uid="{00000000-0005-0000-0000-000010000000}"/>
    <cellStyle name="Center Number" xfId="18" xr:uid="{00000000-0005-0000-0000-000011000000}"/>
    <cellStyle name="Center Percentage" xfId="19" xr:uid="{00000000-0005-0000-0000-000012000000}"/>
    <cellStyle name="Center Year" xfId="20" xr:uid="{00000000-0005-0000-0000-000013000000}"/>
    <cellStyle name="Hyperlink Arrow" xfId="26" xr:uid="{00000000-0005-0000-0000-000019000000}"/>
    <cellStyle name="Hyperlink Check" xfId="27" xr:uid="{00000000-0005-0000-0000-00001A000000}"/>
    <cellStyle name="Hyperlink Text" xfId="28" xr:uid="{00000000-0005-0000-0000-00001B000000}"/>
    <cellStyle name="Lookup Table Heading" xfId="29" xr:uid="{00000000-0005-0000-0000-00001C000000}"/>
    <cellStyle name="Lookup Table Label" xfId="30" xr:uid="{00000000-0005-0000-0000-00001D000000}"/>
    <cellStyle name="Lookup Table Number" xfId="31" xr:uid="{00000000-0005-0000-0000-00001E000000}"/>
    <cellStyle name="Model Name" xfId="32" xr:uid="{00000000-0005-0000-0000-00001F000000}"/>
    <cellStyle name="Period Title" xfId="33" xr:uid="{00000000-0005-0000-0000-000021000000}"/>
    <cellStyle name="Presentation Currency" xfId="34" xr:uid="{00000000-0005-0000-0000-000022000000}"/>
    <cellStyle name="Presentation Date" xfId="35" xr:uid="{00000000-0005-0000-0000-000023000000}"/>
    <cellStyle name="Presentation Heading 1" xfId="36" xr:uid="{00000000-0005-0000-0000-000024000000}"/>
    <cellStyle name="Presentation Heading 2" xfId="37" xr:uid="{00000000-0005-0000-0000-000025000000}"/>
    <cellStyle name="Presentation Heading 3" xfId="38" xr:uid="{00000000-0005-0000-0000-000026000000}"/>
    <cellStyle name="Presentation Heading 4" xfId="39" xr:uid="{00000000-0005-0000-0000-000027000000}"/>
    <cellStyle name="Presentation Hyperlink Arrow" xfId="40" xr:uid="{00000000-0005-0000-0000-000028000000}"/>
    <cellStyle name="Presentation Hyperlink Check" xfId="41" xr:uid="{00000000-0005-0000-0000-000029000000}"/>
    <cellStyle name="Presentation Hyperlink Text" xfId="42" xr:uid="{00000000-0005-0000-0000-00002A000000}"/>
    <cellStyle name="Presentation Model Name" xfId="43" xr:uid="{00000000-0005-0000-0000-00002B000000}"/>
    <cellStyle name="Presentation Multiple" xfId="44" xr:uid="{00000000-0005-0000-0000-00002C000000}"/>
    <cellStyle name="Presentation Normal" xfId="45" xr:uid="{00000000-0005-0000-0000-00002D000000}"/>
    <cellStyle name="Presentation Number" xfId="46" xr:uid="{00000000-0005-0000-0000-00002E000000}"/>
    <cellStyle name="Presentation Percentage" xfId="47" xr:uid="{00000000-0005-0000-0000-00002F000000}"/>
    <cellStyle name="Presentation Period Title" xfId="48" xr:uid="{00000000-0005-0000-0000-000030000000}"/>
    <cellStyle name="Presentation Section Number" xfId="49" xr:uid="{00000000-0005-0000-0000-000031000000}"/>
    <cellStyle name="Presentation Sheet Title" xfId="50" xr:uid="{00000000-0005-0000-0000-000032000000}"/>
    <cellStyle name="Presentation Year" xfId="51" xr:uid="{00000000-0005-0000-0000-000033000000}"/>
    <cellStyle name="Right Currency" xfId="52" xr:uid="{00000000-0005-0000-0000-000034000000}"/>
    <cellStyle name="Right Date" xfId="53" xr:uid="{00000000-0005-0000-0000-000035000000}"/>
    <cellStyle name="Right Multiple" xfId="54" xr:uid="{00000000-0005-0000-0000-000036000000}"/>
    <cellStyle name="Right Number" xfId="55" xr:uid="{00000000-0005-0000-0000-000037000000}"/>
    <cellStyle name="Right Percentage" xfId="56" xr:uid="{00000000-0005-0000-0000-000038000000}"/>
    <cellStyle name="Right Year" xfId="57" xr:uid="{00000000-0005-0000-0000-000039000000}"/>
    <cellStyle name="Section Number" xfId="58" xr:uid="{00000000-0005-0000-0000-00003A000000}"/>
    <cellStyle name="Sheet Title" xfId="59" xr:uid="{00000000-0005-0000-0000-00003B000000}"/>
    <cellStyle name="TOC 1" xfId="60" xr:uid="{00000000-0005-0000-0000-00003C000000}"/>
    <cellStyle name="TOC 2" xfId="61" xr:uid="{00000000-0005-0000-0000-00003D000000}"/>
    <cellStyle name="TOC 3" xfId="62" xr:uid="{00000000-0005-0000-0000-00003E000000}"/>
    <cellStyle name="TOC 4" xfId="63" xr:uid="{00000000-0005-0000-0000-00003F000000}"/>
    <cellStyle name="一般" xfId="0" builtinId="0"/>
    <cellStyle name="標題 1" xfId="21" builtinId="16" customBuiltin="1"/>
    <cellStyle name="標題 2" xfId="22" builtinId="17" customBuiltin="1"/>
    <cellStyle name="標題 3" xfId="23" builtinId="18" customBuiltin="1"/>
    <cellStyle name="標題 4" xfId="24" builtinId="19" customBuiltin="1"/>
    <cellStyle name="超連結" xfId="25" builtinId="8"/>
  </cellStyles>
  <dxfs count="10">
    <dxf>
      <font>
        <b/>
        <i val="0"/>
        <condense val="0"/>
        <extend val="0"/>
        <color indexed="58"/>
      </font>
    </dxf>
    <dxf>
      <font>
        <b/>
        <i/>
        <condense val="0"/>
        <extend val="0"/>
        <color indexed="58"/>
      </font>
    </dxf>
    <dxf>
      <font>
        <b/>
        <i/>
        <condense val="0"/>
        <extend val="0"/>
        <color indexed="58"/>
      </font>
    </dxf>
    <dxf>
      <font>
        <b/>
        <i/>
        <condense val="0"/>
        <extend val="0"/>
        <color indexed="58"/>
      </font>
    </dxf>
    <dxf>
      <font>
        <b/>
        <i/>
        <condense val="0"/>
        <extend val="0"/>
        <color indexed="58"/>
      </font>
    </dxf>
    <dxf>
      <font>
        <condense val="0"/>
        <extend val="0"/>
        <color indexed="63"/>
      </font>
    </dxf>
    <dxf>
      <font>
        <condense val="0"/>
        <extend val="0"/>
        <color indexed="63"/>
      </font>
      <fill>
        <patternFill>
          <bgColor indexed="22"/>
        </patternFill>
      </fill>
    </dxf>
    <dxf>
      <font>
        <b/>
        <i val="0"/>
        <condense val="0"/>
        <extend val="0"/>
        <color indexed="58"/>
      </font>
    </dxf>
    <dxf>
      <font>
        <b val="0"/>
        <i val="0"/>
        <condense val="0"/>
        <extend val="0"/>
        <color indexed="22"/>
      </font>
      <fill>
        <patternFill>
          <bgColor indexed="22"/>
        </patternFill>
      </fill>
      <border>
        <left/>
        <right/>
        <top/>
        <bottom/>
      </border>
    </dxf>
    <dxf>
      <font>
        <b val="0"/>
        <i val="0"/>
        <condense val="0"/>
        <extend val="0"/>
        <color indexed="63"/>
      </font>
      <fill>
        <patternFill>
          <bgColor indexed="21"/>
        </patternFill>
      </fill>
      <border>
        <left style="thin">
          <color indexed="63"/>
        </left>
        <right style="thin">
          <color indexed="63"/>
        </right>
        <top style="thin">
          <color indexed="63"/>
        </top>
        <bottom style="thin">
          <color indexed="63"/>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C0C0C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993366"/>
      <rgbColor rgb="00339966"/>
      <rgbColor rgb="00CB2840"/>
      <rgbColor rgb="00007767"/>
      <rgbColor rgb="000069B3"/>
      <rgbColor rgb="00993366"/>
      <rgbColor rgb="00FFFF78"/>
      <rgbColor rgb="00FFFFFF"/>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zh-TW"/>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69B3"/>
                </a:solidFill>
                <a:latin typeface="Tahoma"/>
                <a:ea typeface="Tahoma"/>
                <a:cs typeface="Tahoma"/>
              </a:defRPr>
            </a:pPr>
            <a:r>
              <a:rPr lang="en-US"/>
              <a:t>Dynamic Chart Example</a:t>
            </a:r>
          </a:p>
        </c:rich>
      </c:tx>
      <c:layout>
        <c:manualLayout>
          <c:xMode val="edge"/>
          <c:yMode val="edge"/>
          <c:x val="0.29253112033195022"/>
          <c:y val="3.7037037037037035E-2"/>
        </c:manualLayout>
      </c:layout>
      <c:overlay val="0"/>
      <c:spPr>
        <a:noFill/>
        <a:ln w="25400">
          <a:noFill/>
        </a:ln>
      </c:spPr>
    </c:title>
    <c:autoTitleDeleted val="0"/>
    <c:plotArea>
      <c:layout>
        <c:manualLayout>
          <c:layoutTarget val="inner"/>
          <c:xMode val="edge"/>
          <c:yMode val="edge"/>
          <c:x val="0.11618257261410789"/>
          <c:y val="0.22222302598027335"/>
          <c:w val="0.85477178423236511"/>
          <c:h val="0.56666871624969706"/>
        </c:manualLayout>
      </c:layout>
      <c:barChart>
        <c:barDir val="col"/>
        <c:grouping val="stacked"/>
        <c:varyColors val="0"/>
        <c:ser>
          <c:idx val="0"/>
          <c:order val="0"/>
          <c:tx>
            <c:v>Dynamic Chart Example</c:v>
          </c:tx>
          <c:spPr>
            <a:solidFill>
              <a:srgbClr val="9999FF"/>
            </a:solidFill>
            <a:ln w="12700">
              <a:solidFill>
                <a:srgbClr val="000000"/>
              </a:solidFill>
              <a:prstDash val="solid"/>
            </a:ln>
          </c:spPr>
          <c:invertIfNegative val="0"/>
          <c:dPt>
            <c:idx val="1"/>
            <c:invertIfNegative val="0"/>
            <c:bubble3D val="0"/>
            <c:spPr>
              <a:solidFill>
                <a:srgbClr val="FF9900"/>
              </a:solidFill>
              <a:ln w="12700">
                <a:solidFill>
                  <a:srgbClr val="000000"/>
                </a:solidFill>
                <a:prstDash val="solid"/>
              </a:ln>
            </c:spPr>
            <c:extLst>
              <c:ext xmlns:c16="http://schemas.microsoft.com/office/drawing/2014/chart" uri="{C3380CC4-5D6E-409C-BE32-E72D297353CC}">
                <c16:uniqueId val="{00000000-F743-4A50-B8C9-8C3396C627BB}"/>
              </c:ext>
            </c:extLst>
          </c:dPt>
          <c:dPt>
            <c:idx val="2"/>
            <c:invertIfNegative val="0"/>
            <c:bubble3D val="0"/>
            <c:spPr>
              <a:solidFill>
                <a:srgbClr val="CCFFCC"/>
              </a:solidFill>
              <a:ln w="12700">
                <a:solidFill>
                  <a:srgbClr val="000000"/>
                </a:solidFill>
                <a:prstDash val="solid"/>
              </a:ln>
            </c:spPr>
            <c:extLst>
              <c:ext xmlns:c16="http://schemas.microsoft.com/office/drawing/2014/chart" uri="{C3380CC4-5D6E-409C-BE32-E72D297353CC}">
                <c16:uniqueId val="{00000001-F743-4A50-B8C9-8C3396C627BB}"/>
              </c:ext>
            </c:extLst>
          </c:dPt>
          <c:dPt>
            <c:idx val="3"/>
            <c:invertIfNegative val="0"/>
            <c:bubble3D val="0"/>
            <c:spPr>
              <a:solidFill>
                <a:srgbClr val="FF99CC"/>
              </a:solidFill>
              <a:ln w="12700">
                <a:solidFill>
                  <a:srgbClr val="000000"/>
                </a:solidFill>
                <a:prstDash val="solid"/>
              </a:ln>
            </c:spPr>
            <c:extLst>
              <c:ext xmlns:c16="http://schemas.microsoft.com/office/drawing/2014/chart" uri="{C3380CC4-5D6E-409C-BE32-E72D297353CC}">
                <c16:uniqueId val="{00000002-F743-4A50-B8C9-8C3396C627BB}"/>
              </c:ext>
            </c:extLst>
          </c:dPt>
          <c:dPt>
            <c:idx val="4"/>
            <c:invertIfNegative val="0"/>
            <c:bubble3D val="0"/>
            <c:spPr>
              <a:solidFill>
                <a:srgbClr val="FFFFCC"/>
              </a:solidFill>
              <a:ln w="12700">
                <a:solidFill>
                  <a:srgbClr val="000000"/>
                </a:solidFill>
                <a:prstDash val="solid"/>
              </a:ln>
            </c:spPr>
            <c:extLst>
              <c:ext xmlns:c16="http://schemas.microsoft.com/office/drawing/2014/chart" uri="{C3380CC4-5D6E-409C-BE32-E72D297353CC}">
                <c16:uniqueId val="{00000003-F743-4A50-B8C9-8C3396C627BB}"/>
              </c:ext>
            </c:extLst>
          </c:dPt>
          <c:cat>
            <c:strRef>
              <c:f>[0]!Title_Data_Dynamic_Range</c:f>
              <c:strCache>
                <c:ptCount val="3"/>
                <c:pt idx="0">
                  <c:v>Albert</c:v>
                </c:pt>
                <c:pt idx="1">
                  <c:v>Charlie</c:v>
                </c:pt>
                <c:pt idx="2">
                  <c:v>Eddie</c:v>
                </c:pt>
              </c:strCache>
            </c:strRef>
          </c:cat>
          <c:val>
            <c:numRef>
              <c:f>[0]!Amount_Data_Dynamic_Range</c:f>
              <c:numCache>
                <c:formatCode>General</c:formatCode>
                <c:ptCount val="3"/>
                <c:pt idx="0">
                  <c:v>10</c:v>
                </c:pt>
                <c:pt idx="1">
                  <c:v>30</c:v>
                </c:pt>
                <c:pt idx="2">
                  <c:v>50</c:v>
                </c:pt>
              </c:numCache>
            </c:numRef>
          </c:val>
          <c:extLst>
            <c:ext xmlns:c16="http://schemas.microsoft.com/office/drawing/2014/chart" uri="{C3380CC4-5D6E-409C-BE32-E72D297353CC}">
              <c16:uniqueId val="{00000004-F743-4A50-B8C9-8C3396C627BB}"/>
            </c:ext>
          </c:extLst>
        </c:ser>
        <c:dLbls>
          <c:showLegendKey val="0"/>
          <c:showVal val="0"/>
          <c:showCatName val="0"/>
          <c:showSerName val="0"/>
          <c:showPercent val="0"/>
          <c:showBubbleSize val="0"/>
        </c:dLbls>
        <c:gapWidth val="0"/>
        <c:overlap val="100"/>
        <c:axId val="1096594048"/>
        <c:axId val="1"/>
      </c:barChart>
      <c:catAx>
        <c:axId val="1096594048"/>
        <c:scaling>
          <c:orientation val="minMax"/>
        </c:scaling>
        <c:delete val="0"/>
        <c:axPos val="b"/>
        <c:title>
          <c:tx>
            <c:rich>
              <a:bodyPr/>
              <a:lstStyle/>
              <a:p>
                <a:pPr>
                  <a:defRPr sz="800" b="1" i="0" u="none" strike="noStrike" baseline="0">
                    <a:solidFill>
                      <a:srgbClr val="0069B3"/>
                    </a:solidFill>
                    <a:latin typeface="Tahoma"/>
                    <a:ea typeface="Tahoma"/>
                    <a:cs typeface="Tahoma"/>
                  </a:defRPr>
                </a:pPr>
                <a:r>
                  <a:rPr lang="en-US"/>
                  <a:t>Categories</a:t>
                </a:r>
              </a:p>
            </c:rich>
          </c:tx>
          <c:layout>
            <c:manualLayout>
              <c:xMode val="edge"/>
              <c:yMode val="edge"/>
              <c:x val="0.47717842323651455"/>
              <c:y val="0.8777808885000486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69B3"/>
                </a:solidFill>
                <a:latin typeface="Tahoma"/>
                <a:ea typeface="Tahoma"/>
                <a:cs typeface="Tahoma"/>
              </a:defRPr>
            </a:pPr>
            <a:endParaRPr lang="en-US"/>
          </a:p>
        </c:txPr>
        <c:crossAx val="1"/>
        <c:crosses val="autoZero"/>
        <c:auto val="1"/>
        <c:lblAlgn val="ctr"/>
        <c:lblOffset val="100"/>
        <c:tickLblSkip val="1"/>
        <c:tickMarkSkip val="1"/>
        <c:noMultiLvlLbl val="0"/>
      </c:catAx>
      <c:valAx>
        <c:axId val="1"/>
        <c:scaling>
          <c:orientation val="minMax"/>
        </c:scaling>
        <c:delete val="0"/>
        <c:axPos val="l"/>
        <c:title>
          <c:tx>
            <c:rich>
              <a:bodyPr/>
              <a:lstStyle/>
              <a:p>
                <a:pPr>
                  <a:defRPr sz="800" b="1" i="0" u="none" strike="noStrike" baseline="0">
                    <a:solidFill>
                      <a:srgbClr val="0069B3"/>
                    </a:solidFill>
                    <a:latin typeface="Tahoma"/>
                    <a:ea typeface="Tahoma"/>
                    <a:cs typeface="Tahoma"/>
                  </a:defRPr>
                </a:pPr>
                <a:r>
                  <a:rPr lang="en-US"/>
                  <a:t>Values</a:t>
                </a:r>
              </a:p>
            </c:rich>
          </c:tx>
          <c:layout>
            <c:manualLayout>
              <c:xMode val="edge"/>
              <c:yMode val="edge"/>
              <c:x val="3.3195020746887967E-2"/>
              <c:y val="0.4296311849907650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69B3"/>
                </a:solidFill>
                <a:latin typeface="Tahoma"/>
                <a:ea typeface="Tahoma"/>
                <a:cs typeface="Tahoma"/>
              </a:defRPr>
            </a:pPr>
            <a:endParaRPr lang="en-US"/>
          </a:p>
        </c:txPr>
        <c:crossAx val="109659404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a:effectLst>
      <a:outerShdw dist="35921" dir="2700000" algn="br">
        <a:srgbClr val="000000"/>
      </a:outerShdw>
    </a:effectLst>
  </c:spPr>
  <c:txPr>
    <a:bodyPr/>
    <a:lstStyle/>
    <a:p>
      <a:pPr>
        <a:defRPr sz="800" b="0" i="0" u="none" strike="noStrike" baseline="0">
          <a:solidFill>
            <a:srgbClr val="0069B3"/>
          </a:solidFill>
          <a:latin typeface="Tahoma"/>
          <a:ea typeface="Tahoma"/>
          <a:cs typeface="Tahoma"/>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12</xdr:row>
      <xdr:rowOff>0</xdr:rowOff>
    </xdr:from>
    <xdr:to>
      <xdr:col>6</xdr:col>
      <xdr:colOff>476250</xdr:colOff>
      <xdr:row>17</xdr:row>
      <xdr:rowOff>0</xdr:rowOff>
    </xdr:to>
    <xdr:pic>
      <xdr:nvPicPr>
        <xdr:cNvPr id="3077" name="Picture 3" descr="SP Logo 01">
          <a:extLst>
            <a:ext uri="{FF2B5EF4-FFF2-40B4-BE49-F238E27FC236}">
              <a16:creationId xmlns:a16="http://schemas.microsoft.com/office/drawing/2014/main" id="{1F26944A-AA19-4DA6-B471-43EEE79B4A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0" y="1857375"/>
          <a:ext cx="2152650" cy="714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0</xdr:colOff>
      <xdr:row>7</xdr:row>
      <xdr:rowOff>133350</xdr:rowOff>
    </xdr:from>
    <xdr:to>
      <xdr:col>12</xdr:col>
      <xdr:colOff>342900</xdr:colOff>
      <xdr:row>17</xdr:row>
      <xdr:rowOff>0</xdr:rowOff>
    </xdr:to>
    <xdr:sp macro="" textlink="">
      <xdr:nvSpPr>
        <xdr:cNvPr id="3076" name="Text Box 4">
          <a:extLst>
            <a:ext uri="{FF2B5EF4-FFF2-40B4-BE49-F238E27FC236}">
              <a16:creationId xmlns:a16="http://schemas.microsoft.com/office/drawing/2014/main" id="{B52F8DE6-C189-48A1-AD4D-778B0100B9D3}"/>
            </a:ext>
          </a:extLst>
        </xdr:cNvPr>
        <xdr:cNvSpPr txBox="1">
          <a:spLocks noChangeArrowheads="1"/>
        </xdr:cNvSpPr>
      </xdr:nvSpPr>
      <xdr:spPr bwMode="auto">
        <a:xfrm>
          <a:off x="4152900" y="1133475"/>
          <a:ext cx="2819400" cy="1438275"/>
        </a:xfrm>
        <a:prstGeom prst="rect">
          <a:avLst/>
        </a:prstGeom>
        <a:solidFill>
          <a:srgbClr val="FFFFE1"/>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alpha val="50000"/>
            </a:srgbClr>
          </a:outerShdw>
        </a:effectLst>
      </xdr:spPr>
      <xdr:txBody>
        <a:bodyPr vertOverflow="clip" wrap="square" lIns="36000" tIns="36000" rIns="36000" bIns="36000" anchor="t" upright="1"/>
        <a:lstStyle/>
        <a:p>
          <a:pPr algn="l" rtl="0">
            <a:defRPr sz="1000"/>
          </a:pPr>
          <a:r>
            <a:rPr lang="en-AU" sz="800" b="1" i="0" u="sng" strike="noStrike" baseline="0">
              <a:solidFill>
                <a:srgbClr val="000000"/>
              </a:solidFill>
              <a:latin typeface="Tahoma"/>
              <a:ea typeface="Tahoma"/>
              <a:cs typeface="Tahoma"/>
            </a:rPr>
            <a:t>PLEASE READ:</a:t>
          </a:r>
          <a:endParaRPr lang="en-AU" sz="800" b="0" i="0" u="none" strike="noStrike" baseline="0">
            <a:solidFill>
              <a:srgbClr val="000000"/>
            </a:solidFill>
            <a:latin typeface="Tahoma"/>
            <a:ea typeface="Tahoma"/>
            <a:cs typeface="Tahoma"/>
          </a:endParaRPr>
        </a:p>
        <a:p>
          <a:pPr algn="l" rtl="0">
            <a:defRPr sz="1000"/>
          </a:pPr>
          <a:endParaRPr lang="en-AU" sz="800" b="0" i="0" u="none" strike="noStrike" baseline="0">
            <a:solidFill>
              <a:srgbClr val="000000"/>
            </a:solidFill>
            <a:latin typeface="Tahoma"/>
            <a:ea typeface="Tahoma"/>
            <a:cs typeface="Tahoma"/>
          </a:endParaRPr>
        </a:p>
        <a:p>
          <a:pPr algn="l" rtl="0">
            <a:defRPr sz="1000"/>
          </a:pPr>
          <a:r>
            <a:rPr lang="en-AU" sz="800" b="0" i="0" u="none" strike="noStrike" baseline="0">
              <a:solidFill>
                <a:srgbClr val="000000"/>
              </a:solidFill>
              <a:latin typeface="Tahoma"/>
              <a:ea typeface="Tahoma"/>
              <a:cs typeface="Tahoma"/>
            </a:rPr>
            <a:t>If, upon opening, this file appears to contain errors (e.g. #NAME?), please ensure the following:</a:t>
          </a:r>
        </a:p>
        <a:p>
          <a:pPr algn="l" rtl="0">
            <a:defRPr sz="1000"/>
          </a:pPr>
          <a:endParaRPr lang="en-AU" sz="800" b="0" i="0" u="none" strike="noStrike" baseline="0">
            <a:solidFill>
              <a:srgbClr val="000000"/>
            </a:solidFill>
            <a:latin typeface="Tahoma"/>
            <a:ea typeface="Tahoma"/>
            <a:cs typeface="Tahoma"/>
          </a:endParaRPr>
        </a:p>
        <a:p>
          <a:pPr algn="l" rtl="0">
            <a:defRPr sz="1000"/>
          </a:pPr>
          <a:r>
            <a:rPr lang="en-AU" sz="800" b="0" i="0" u="none" strike="noStrike" baseline="0">
              <a:solidFill>
                <a:srgbClr val="000000"/>
              </a:solidFill>
              <a:latin typeface="Tahoma"/>
              <a:ea typeface="Tahoma"/>
              <a:cs typeface="Tahoma"/>
            </a:rPr>
            <a:t>Go to Tools -&gt; Add-Ins (</a:t>
          </a:r>
          <a:r>
            <a:rPr lang="en-AU" sz="800" b="1" i="0" u="none" strike="noStrike" baseline="0">
              <a:solidFill>
                <a:srgbClr val="000000"/>
              </a:solidFill>
              <a:latin typeface="Tahoma"/>
              <a:ea typeface="Tahoma"/>
              <a:cs typeface="Tahoma"/>
            </a:rPr>
            <a:t>ALT + T + I</a:t>
          </a:r>
          <a:r>
            <a:rPr lang="en-AU" sz="800" b="0" i="0" u="none" strike="noStrike" baseline="0">
              <a:solidFill>
                <a:srgbClr val="000000"/>
              </a:solidFill>
              <a:latin typeface="Tahoma"/>
              <a:ea typeface="Tahoma"/>
              <a:cs typeface="Tahoma"/>
            </a:rPr>
            <a:t>, all versions of Excel);</a:t>
          </a:r>
        </a:p>
        <a:p>
          <a:pPr algn="l" rtl="0">
            <a:defRPr sz="1000"/>
          </a:pPr>
          <a:endParaRPr lang="en-AU" sz="800" b="0" i="0" u="none" strike="noStrike" baseline="0">
            <a:solidFill>
              <a:srgbClr val="000000"/>
            </a:solidFill>
            <a:latin typeface="Tahoma"/>
            <a:ea typeface="Tahoma"/>
            <a:cs typeface="Tahoma"/>
          </a:endParaRPr>
        </a:p>
        <a:p>
          <a:pPr algn="l" rtl="0">
            <a:defRPr sz="1000"/>
          </a:pPr>
          <a:r>
            <a:rPr lang="en-AU" sz="800" b="0" i="0" u="none" strike="noStrike" baseline="0">
              <a:solidFill>
                <a:srgbClr val="000000"/>
              </a:solidFill>
              <a:latin typeface="Tahoma"/>
              <a:ea typeface="Tahoma"/>
              <a:cs typeface="Tahoma"/>
            </a:rPr>
            <a:t>Make sure </a:t>
          </a:r>
          <a:r>
            <a:rPr lang="en-AU" sz="800" b="1" i="0" u="none" strike="noStrike" baseline="0">
              <a:solidFill>
                <a:srgbClr val="000000"/>
              </a:solidFill>
              <a:latin typeface="Tahoma"/>
              <a:ea typeface="Tahoma"/>
              <a:cs typeface="Tahoma"/>
            </a:rPr>
            <a:t>Analysis ToolPak</a:t>
          </a:r>
          <a:r>
            <a:rPr lang="en-AU" sz="800" b="0" i="0" u="none" strike="noStrike" baseline="0">
              <a:solidFill>
                <a:srgbClr val="000000"/>
              </a:solidFill>
              <a:latin typeface="Tahoma"/>
              <a:ea typeface="Tahoma"/>
              <a:cs typeface="Tahoma"/>
            </a:rPr>
            <a:t> and </a:t>
          </a:r>
          <a:r>
            <a:rPr lang="en-AU" sz="800" b="1" i="0" u="none" strike="noStrike" baseline="0">
              <a:solidFill>
                <a:srgbClr val="000000"/>
              </a:solidFill>
              <a:latin typeface="Tahoma"/>
              <a:ea typeface="Tahoma"/>
              <a:cs typeface="Tahoma"/>
            </a:rPr>
            <a:t>Analysis ToolPak - VBA</a:t>
          </a:r>
          <a:r>
            <a:rPr lang="en-AU" sz="800" b="0" i="0" u="none" strike="noStrike" baseline="0">
              <a:solidFill>
                <a:srgbClr val="000000"/>
              </a:solidFill>
              <a:latin typeface="Tahoma"/>
              <a:ea typeface="Tahoma"/>
              <a:cs typeface="Tahoma"/>
            </a:rPr>
            <a:t> add-ins are both checked.</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0</xdr:colOff>
      <xdr:row>9</xdr:row>
      <xdr:rowOff>0</xdr:rowOff>
    </xdr:from>
    <xdr:to>
      <xdr:col>8</xdr:col>
      <xdr:colOff>0</xdr:colOff>
      <xdr:row>10</xdr:row>
      <xdr:rowOff>0</xdr:rowOff>
    </xdr:to>
    <xdr:sp macro="" textlink="">
      <xdr:nvSpPr>
        <xdr:cNvPr id="1025" name="Drop Down 1" hidden="1">
          <a:extLst>
            <a:ext uri="{63B3BB69-23CF-44E3-9099-C40C66FF867C}">
              <a14:compatExt xmlns:a14="http://schemas.microsoft.com/office/drawing/2010/main" spid="_x0000_s1025"/>
            </a:ext>
            <a:ext uri="{FF2B5EF4-FFF2-40B4-BE49-F238E27FC236}">
              <a16:creationId xmlns:a16="http://schemas.microsoft.com/office/drawing/2014/main" id="{675FFB0D-FFFF-4F3C-9085-D0E983849D1E}"/>
            </a:ext>
          </a:extLst>
        </xdr:cNvPr>
        <xdr:cNvSpPr/>
      </xdr:nvSpPr>
      <xdr:spPr bwMode="auto">
        <a:xfrm>
          <a:off x="0" y="0"/>
          <a:ext cx="0" cy="0"/>
        </a:xfrm>
        <a:prstGeom prst="rect">
          <a:avLst/>
        </a:prstGeom>
        <a:noFill/>
        <a:ln w="9525">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7</xdr:col>
      <xdr:colOff>0</xdr:colOff>
      <xdr:row>10</xdr:row>
      <xdr:rowOff>0</xdr:rowOff>
    </xdr:from>
    <xdr:to>
      <xdr:col>8</xdr:col>
      <xdr:colOff>0</xdr:colOff>
      <xdr:row>11</xdr:row>
      <xdr:rowOff>0</xdr:rowOff>
    </xdr:to>
    <xdr:sp macro="" textlink="">
      <xdr:nvSpPr>
        <xdr:cNvPr id="1026" name="Drop Down 2" hidden="1">
          <a:extLst>
            <a:ext uri="{63B3BB69-23CF-44E3-9099-C40C66FF867C}">
              <a14:compatExt xmlns:a14="http://schemas.microsoft.com/office/drawing/2010/main" spid="_x0000_s1026"/>
            </a:ext>
            <a:ext uri="{FF2B5EF4-FFF2-40B4-BE49-F238E27FC236}">
              <a16:creationId xmlns:a16="http://schemas.microsoft.com/office/drawing/2014/main" id="{0DF126A6-0E0E-4CFA-92B1-712402F6B71C}"/>
            </a:ext>
          </a:extLst>
        </xdr:cNvPr>
        <xdr:cNvSpPr/>
      </xdr:nvSpPr>
      <xdr:spPr bwMode="auto">
        <a:xfrm>
          <a:off x="0" y="0"/>
          <a:ext cx="0" cy="0"/>
        </a:xfrm>
        <a:prstGeom prst="rect">
          <a:avLst/>
        </a:prstGeom>
        <a:noFill/>
        <a:ln w="9525">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7</xdr:col>
      <xdr:colOff>0</xdr:colOff>
      <xdr:row>16</xdr:row>
      <xdr:rowOff>0</xdr:rowOff>
    </xdr:from>
    <xdr:to>
      <xdr:col>8</xdr:col>
      <xdr:colOff>0</xdr:colOff>
      <xdr:row>17</xdr:row>
      <xdr:rowOff>0</xdr:rowOff>
    </xdr:to>
    <xdr:sp macro="" textlink="">
      <xdr:nvSpPr>
        <xdr:cNvPr id="1027" name="Drop Down 3" hidden="1">
          <a:extLst>
            <a:ext uri="{63B3BB69-23CF-44E3-9099-C40C66FF867C}">
              <a14:compatExt xmlns:a14="http://schemas.microsoft.com/office/drawing/2010/main" spid="_x0000_s1027"/>
            </a:ext>
            <a:ext uri="{FF2B5EF4-FFF2-40B4-BE49-F238E27FC236}">
              <a16:creationId xmlns:a16="http://schemas.microsoft.com/office/drawing/2014/main" id="{B2B32A86-3039-4AA0-9812-C448B23F3B5F}"/>
            </a:ext>
          </a:extLst>
        </xdr:cNvPr>
        <xdr:cNvSpPr/>
      </xdr:nvSpPr>
      <xdr:spPr bwMode="auto">
        <a:xfrm>
          <a:off x="0" y="0"/>
          <a:ext cx="0" cy="0"/>
        </a:xfrm>
        <a:prstGeom prst="rect">
          <a:avLst/>
        </a:prstGeom>
        <a:noFill/>
        <a:ln w="9525">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9525</xdr:colOff>
      <xdr:row>6</xdr:row>
      <xdr:rowOff>19050</xdr:rowOff>
    </xdr:from>
    <xdr:to>
      <xdr:col>14</xdr:col>
      <xdr:colOff>381000</xdr:colOff>
      <xdr:row>8</xdr:row>
      <xdr:rowOff>85725</xdr:rowOff>
    </xdr:to>
    <xdr:sp macro="" textlink="">
      <xdr:nvSpPr>
        <xdr:cNvPr id="14337" name="Text Box 1">
          <a:extLst>
            <a:ext uri="{FF2B5EF4-FFF2-40B4-BE49-F238E27FC236}">
              <a16:creationId xmlns:a16="http://schemas.microsoft.com/office/drawing/2014/main" id="{0123B187-8AE7-4550-9582-76F220ABC724}"/>
            </a:ext>
          </a:extLst>
        </xdr:cNvPr>
        <xdr:cNvSpPr txBox="1">
          <a:spLocks noChangeArrowheads="1"/>
        </xdr:cNvSpPr>
      </xdr:nvSpPr>
      <xdr:spPr bwMode="auto">
        <a:xfrm>
          <a:off x="4057650" y="1038225"/>
          <a:ext cx="2228850" cy="371475"/>
        </a:xfrm>
        <a:prstGeom prst="rect">
          <a:avLst/>
        </a:prstGeom>
        <a:solidFill>
          <a:srgbClr val="FFFFE1"/>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alpha val="50000"/>
            </a:srgbClr>
          </a:outerShdw>
        </a:effectLst>
      </xdr:spPr>
      <xdr:txBody>
        <a:bodyPr vertOverflow="clip" wrap="square" lIns="36000" tIns="36000" rIns="36000" bIns="36000" anchor="t" upright="1"/>
        <a:lstStyle/>
        <a:p>
          <a:pPr algn="l" rtl="0">
            <a:defRPr sz="1000"/>
          </a:pPr>
          <a:r>
            <a:rPr lang="en-AU" sz="800" b="0" i="0" u="none" strike="noStrike" baseline="0">
              <a:solidFill>
                <a:srgbClr val="000000"/>
              </a:solidFill>
              <a:latin typeface="Tahoma"/>
              <a:ea typeface="Tahoma"/>
              <a:cs typeface="Tahoma"/>
            </a:rPr>
            <a:t>Change scenario number here (value should be an integer greater than zero).</a:t>
          </a:r>
        </a:p>
      </xdr:txBody>
    </xdr:sp>
    <xdr:clientData/>
  </xdr:twoCellAnchor>
  <xdr:twoCellAnchor>
    <xdr:from>
      <xdr:col>9</xdr:col>
      <xdr:colOff>314325</xdr:colOff>
      <xdr:row>7</xdr:row>
      <xdr:rowOff>47625</xdr:rowOff>
    </xdr:from>
    <xdr:to>
      <xdr:col>11</xdr:col>
      <xdr:colOff>9525</xdr:colOff>
      <xdr:row>9</xdr:row>
      <xdr:rowOff>133350</xdr:rowOff>
    </xdr:to>
    <xdr:cxnSp macro="">
      <xdr:nvCxnSpPr>
        <xdr:cNvPr id="14348" name="AutoShape 2">
          <a:extLst>
            <a:ext uri="{FF2B5EF4-FFF2-40B4-BE49-F238E27FC236}">
              <a16:creationId xmlns:a16="http://schemas.microsoft.com/office/drawing/2014/main" id="{CEFF228A-F242-4BDC-81BF-F9A7AC0475E6}"/>
            </a:ext>
          </a:extLst>
        </xdr:cNvPr>
        <xdr:cNvCxnSpPr>
          <a:cxnSpLocks noChangeShapeType="1"/>
          <a:stCxn id="14337" idx="1"/>
        </xdr:cNvCxnSpPr>
      </xdr:nvCxnSpPr>
      <xdr:spPr bwMode="auto">
        <a:xfrm flipH="1">
          <a:off x="3505200" y="1228725"/>
          <a:ext cx="552450" cy="38100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editAs="oneCell">
    <xdr:from>
      <xdr:col>15</xdr:col>
      <xdr:colOff>304800</xdr:colOff>
      <xdr:row>6</xdr:row>
      <xdr:rowOff>152400</xdr:rowOff>
    </xdr:from>
    <xdr:to>
      <xdr:col>19</xdr:col>
      <xdr:colOff>57150</xdr:colOff>
      <xdr:row>10</xdr:row>
      <xdr:rowOff>76200</xdr:rowOff>
    </xdr:to>
    <xdr:sp macro="" textlink="">
      <xdr:nvSpPr>
        <xdr:cNvPr id="14339" name="Text Box 3">
          <a:extLst>
            <a:ext uri="{FF2B5EF4-FFF2-40B4-BE49-F238E27FC236}">
              <a16:creationId xmlns:a16="http://schemas.microsoft.com/office/drawing/2014/main" id="{F9EFFAE3-0B5B-410F-A0B9-561C9646C79A}"/>
            </a:ext>
          </a:extLst>
        </xdr:cNvPr>
        <xdr:cNvSpPr txBox="1">
          <a:spLocks noChangeArrowheads="1"/>
        </xdr:cNvSpPr>
      </xdr:nvSpPr>
      <xdr:spPr bwMode="auto">
        <a:xfrm>
          <a:off x="6829425" y="1171575"/>
          <a:ext cx="2228850" cy="533400"/>
        </a:xfrm>
        <a:prstGeom prst="rect">
          <a:avLst/>
        </a:prstGeom>
        <a:solidFill>
          <a:srgbClr val="FFFFE1"/>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alpha val="50000"/>
            </a:srgbClr>
          </a:outerShdw>
        </a:effectLst>
      </xdr:spPr>
      <xdr:txBody>
        <a:bodyPr vertOverflow="clip" wrap="square" lIns="36000" tIns="36000" rIns="36000" bIns="36000" anchor="t" upright="1"/>
        <a:lstStyle/>
        <a:p>
          <a:pPr algn="l" rtl="0">
            <a:defRPr sz="1000"/>
          </a:pPr>
          <a:r>
            <a:rPr lang="en-AU" sz="800" b="0" i="0" u="none" strike="noStrike" baseline="0">
              <a:solidFill>
                <a:srgbClr val="000000"/>
              </a:solidFill>
              <a:latin typeface="Tahoma"/>
              <a:ea typeface="Tahoma"/>
              <a:cs typeface="Tahoma"/>
            </a:rPr>
            <a:t>Add further scenarios here if you wish (simply type in Scenario Number in Row 13 or drag formula across)</a:t>
          </a:r>
        </a:p>
      </xdr:txBody>
    </xdr:sp>
    <xdr:clientData/>
  </xdr:twoCellAnchor>
  <xdr:twoCellAnchor>
    <xdr:from>
      <xdr:col>16</xdr:col>
      <xdr:colOff>495300</xdr:colOff>
      <xdr:row>10</xdr:row>
      <xdr:rowOff>76200</xdr:rowOff>
    </xdr:from>
    <xdr:to>
      <xdr:col>17</xdr:col>
      <xdr:colOff>180975</xdr:colOff>
      <xdr:row>12</xdr:row>
      <xdr:rowOff>47625</xdr:rowOff>
    </xdr:to>
    <xdr:cxnSp macro="">
      <xdr:nvCxnSpPr>
        <xdr:cNvPr id="14350" name="AutoShape 4">
          <a:extLst>
            <a:ext uri="{FF2B5EF4-FFF2-40B4-BE49-F238E27FC236}">
              <a16:creationId xmlns:a16="http://schemas.microsoft.com/office/drawing/2014/main" id="{0CDFE406-931B-4252-A8A6-2E27F522393B}"/>
            </a:ext>
          </a:extLst>
        </xdr:cNvPr>
        <xdr:cNvCxnSpPr>
          <a:cxnSpLocks noChangeShapeType="1"/>
          <a:stCxn id="14339" idx="2"/>
        </xdr:cNvCxnSpPr>
      </xdr:nvCxnSpPr>
      <xdr:spPr bwMode="auto">
        <a:xfrm flipH="1">
          <a:off x="7639050" y="1704975"/>
          <a:ext cx="304800" cy="26670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17</xdr:col>
      <xdr:colOff>180975</xdr:colOff>
      <xdr:row>10</xdr:row>
      <xdr:rowOff>76200</xdr:rowOff>
    </xdr:from>
    <xdr:to>
      <xdr:col>17</xdr:col>
      <xdr:colOff>514350</xdr:colOff>
      <xdr:row>12</xdr:row>
      <xdr:rowOff>47625</xdr:rowOff>
    </xdr:to>
    <xdr:cxnSp macro="">
      <xdr:nvCxnSpPr>
        <xdr:cNvPr id="14351" name="AutoShape 5">
          <a:extLst>
            <a:ext uri="{FF2B5EF4-FFF2-40B4-BE49-F238E27FC236}">
              <a16:creationId xmlns:a16="http://schemas.microsoft.com/office/drawing/2014/main" id="{31E92A4D-8715-420A-ABBF-04C65CE15221}"/>
            </a:ext>
          </a:extLst>
        </xdr:cNvPr>
        <xdr:cNvCxnSpPr>
          <a:cxnSpLocks noChangeShapeType="1"/>
          <a:stCxn id="14339" idx="2"/>
        </xdr:cNvCxnSpPr>
      </xdr:nvCxnSpPr>
      <xdr:spPr bwMode="auto">
        <a:xfrm>
          <a:off x="7943850" y="1704975"/>
          <a:ext cx="333375" cy="26670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editAs="oneCell">
    <xdr:from>
      <xdr:col>10</xdr:col>
      <xdr:colOff>209550</xdr:colOff>
      <xdr:row>20</xdr:row>
      <xdr:rowOff>133350</xdr:rowOff>
    </xdr:from>
    <xdr:to>
      <xdr:col>14</xdr:col>
      <xdr:colOff>342900</xdr:colOff>
      <xdr:row>24</xdr:row>
      <xdr:rowOff>66675</xdr:rowOff>
    </xdr:to>
    <xdr:sp macro="" textlink="">
      <xdr:nvSpPr>
        <xdr:cNvPr id="14342" name="Text Box 6">
          <a:extLst>
            <a:ext uri="{FF2B5EF4-FFF2-40B4-BE49-F238E27FC236}">
              <a16:creationId xmlns:a16="http://schemas.microsoft.com/office/drawing/2014/main" id="{B84110D2-D0EB-467B-861C-5EBA7AF8AFF4}"/>
            </a:ext>
          </a:extLst>
        </xdr:cNvPr>
        <xdr:cNvSpPr txBox="1">
          <a:spLocks noChangeArrowheads="1"/>
        </xdr:cNvSpPr>
      </xdr:nvSpPr>
      <xdr:spPr bwMode="auto">
        <a:xfrm>
          <a:off x="4019550" y="3276600"/>
          <a:ext cx="2228850" cy="514350"/>
        </a:xfrm>
        <a:prstGeom prst="rect">
          <a:avLst/>
        </a:prstGeom>
        <a:solidFill>
          <a:srgbClr val="FFFFE1"/>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alpha val="50000"/>
            </a:srgbClr>
          </a:outerShdw>
        </a:effectLst>
      </xdr:spPr>
      <xdr:txBody>
        <a:bodyPr vertOverflow="clip" wrap="square" lIns="36000" tIns="36000" rIns="36000" bIns="36000" anchor="t" upright="1"/>
        <a:lstStyle/>
        <a:p>
          <a:pPr algn="l" rtl="0">
            <a:defRPr sz="1000"/>
          </a:pPr>
          <a:r>
            <a:rPr lang="en-AU" sz="800" b="0" i="0" u="none" strike="noStrike" baseline="0">
              <a:solidFill>
                <a:srgbClr val="000000"/>
              </a:solidFill>
              <a:latin typeface="Tahoma"/>
              <a:ea typeface="Tahoma"/>
              <a:cs typeface="Tahoma"/>
            </a:rPr>
            <a:t>OFFSET formulae are used in this column to obtain the required scenario (others are all clearly visible)</a:t>
          </a:r>
        </a:p>
      </xdr:txBody>
    </xdr:sp>
    <xdr:clientData/>
  </xdr:twoCellAnchor>
  <xdr:twoCellAnchor>
    <xdr:from>
      <xdr:col>10</xdr:col>
      <xdr:colOff>0</xdr:colOff>
      <xdr:row>16</xdr:row>
      <xdr:rowOff>28575</xdr:rowOff>
    </xdr:from>
    <xdr:to>
      <xdr:col>10</xdr:col>
      <xdr:colOff>209550</xdr:colOff>
      <xdr:row>22</xdr:row>
      <xdr:rowOff>104775</xdr:rowOff>
    </xdr:to>
    <xdr:cxnSp macro="">
      <xdr:nvCxnSpPr>
        <xdr:cNvPr id="14353" name="AutoShape 7">
          <a:extLst>
            <a:ext uri="{FF2B5EF4-FFF2-40B4-BE49-F238E27FC236}">
              <a16:creationId xmlns:a16="http://schemas.microsoft.com/office/drawing/2014/main" id="{9DEDCFC0-F9BD-46D3-BE69-16AEFE56AD62}"/>
            </a:ext>
          </a:extLst>
        </xdr:cNvPr>
        <xdr:cNvCxnSpPr>
          <a:cxnSpLocks noChangeShapeType="1"/>
          <a:stCxn id="14342" idx="1"/>
        </xdr:cNvCxnSpPr>
      </xdr:nvCxnSpPr>
      <xdr:spPr bwMode="auto">
        <a:xfrm flipH="1" flipV="1">
          <a:off x="3810000" y="2562225"/>
          <a:ext cx="209550" cy="97155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editAs="oneCell">
    <xdr:from>
      <xdr:col>2</xdr:col>
      <xdr:colOff>152400</xdr:colOff>
      <xdr:row>29</xdr:row>
      <xdr:rowOff>38100</xdr:rowOff>
    </xdr:from>
    <xdr:to>
      <xdr:col>7</xdr:col>
      <xdr:colOff>485775</xdr:colOff>
      <xdr:row>32</xdr:row>
      <xdr:rowOff>123825</xdr:rowOff>
    </xdr:to>
    <xdr:sp macro="" textlink="">
      <xdr:nvSpPr>
        <xdr:cNvPr id="14344" name="Text Box 8">
          <a:extLst>
            <a:ext uri="{FF2B5EF4-FFF2-40B4-BE49-F238E27FC236}">
              <a16:creationId xmlns:a16="http://schemas.microsoft.com/office/drawing/2014/main" id="{9EB83753-0491-4DCD-8286-8389F704A4F1}"/>
            </a:ext>
          </a:extLst>
        </xdr:cNvPr>
        <xdr:cNvSpPr txBox="1">
          <a:spLocks noChangeArrowheads="1"/>
        </xdr:cNvSpPr>
      </xdr:nvSpPr>
      <xdr:spPr bwMode="auto">
        <a:xfrm>
          <a:off x="590550" y="4476750"/>
          <a:ext cx="2228850" cy="514350"/>
        </a:xfrm>
        <a:prstGeom prst="rect">
          <a:avLst/>
        </a:prstGeom>
        <a:solidFill>
          <a:srgbClr val="FFFFE1"/>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alpha val="50000"/>
            </a:srgbClr>
          </a:outerShdw>
        </a:effectLst>
      </xdr:spPr>
      <xdr:txBody>
        <a:bodyPr vertOverflow="clip" wrap="square" lIns="36000" tIns="36000" rIns="36000" bIns="36000" anchor="t" upright="1"/>
        <a:lstStyle/>
        <a:p>
          <a:pPr algn="l" rtl="0">
            <a:defRPr sz="1000"/>
          </a:pPr>
          <a:r>
            <a:rPr lang="en-AU" sz="800" b="0" i="0" u="none" strike="noStrike" baseline="0">
              <a:solidFill>
                <a:srgbClr val="000000"/>
              </a:solidFill>
              <a:latin typeface="Tahoma"/>
              <a:ea typeface="Tahoma"/>
              <a:cs typeface="Tahoma"/>
            </a:rPr>
            <a:t>Examples of possible outputs / calculations that can be driven from scenario selection in column J (above)</a:t>
          </a:r>
        </a:p>
      </xdr:txBody>
    </xdr:sp>
    <xdr:clientData/>
  </xdr:twoCellAnchor>
  <xdr:twoCellAnchor>
    <xdr:from>
      <xdr:col>7</xdr:col>
      <xdr:colOff>485775</xdr:colOff>
      <xdr:row>29</xdr:row>
      <xdr:rowOff>47625</xdr:rowOff>
    </xdr:from>
    <xdr:to>
      <xdr:col>8</xdr:col>
      <xdr:colOff>180975</xdr:colOff>
      <xdr:row>31</xdr:row>
      <xdr:rowOff>9525</xdr:rowOff>
    </xdr:to>
    <xdr:cxnSp macro="">
      <xdr:nvCxnSpPr>
        <xdr:cNvPr id="14355" name="AutoShape 9">
          <a:extLst>
            <a:ext uri="{FF2B5EF4-FFF2-40B4-BE49-F238E27FC236}">
              <a16:creationId xmlns:a16="http://schemas.microsoft.com/office/drawing/2014/main" id="{C2071F18-8A51-4D72-9677-898A42B41EBB}"/>
            </a:ext>
          </a:extLst>
        </xdr:cNvPr>
        <xdr:cNvCxnSpPr>
          <a:cxnSpLocks noChangeShapeType="1"/>
          <a:stCxn id="14344" idx="3"/>
        </xdr:cNvCxnSpPr>
      </xdr:nvCxnSpPr>
      <xdr:spPr bwMode="auto">
        <a:xfrm flipV="1">
          <a:off x="2819400" y="4486275"/>
          <a:ext cx="314325" cy="24765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7</xdr:col>
      <xdr:colOff>485775</xdr:colOff>
      <xdr:row>31</xdr:row>
      <xdr:rowOff>9525</xdr:rowOff>
    </xdr:from>
    <xdr:to>
      <xdr:col>8</xdr:col>
      <xdr:colOff>190500</xdr:colOff>
      <xdr:row>34</xdr:row>
      <xdr:rowOff>85725</xdr:rowOff>
    </xdr:to>
    <xdr:cxnSp macro="">
      <xdr:nvCxnSpPr>
        <xdr:cNvPr id="14356" name="AutoShape 10">
          <a:extLst>
            <a:ext uri="{FF2B5EF4-FFF2-40B4-BE49-F238E27FC236}">
              <a16:creationId xmlns:a16="http://schemas.microsoft.com/office/drawing/2014/main" id="{451797D0-4025-460D-AA20-3183B319D584}"/>
            </a:ext>
          </a:extLst>
        </xdr:cNvPr>
        <xdr:cNvCxnSpPr>
          <a:cxnSpLocks noChangeShapeType="1"/>
          <a:stCxn id="14344" idx="3"/>
        </xdr:cNvCxnSpPr>
      </xdr:nvCxnSpPr>
      <xdr:spPr bwMode="auto">
        <a:xfrm>
          <a:off x="2819400" y="4733925"/>
          <a:ext cx="323850" cy="504825"/>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cxn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333375</xdr:colOff>
      <xdr:row>31</xdr:row>
      <xdr:rowOff>28575</xdr:rowOff>
    </xdr:from>
    <xdr:to>
      <xdr:col>9</xdr:col>
      <xdr:colOff>85725</xdr:colOff>
      <xdr:row>37</xdr:row>
      <xdr:rowOff>38100</xdr:rowOff>
    </xdr:to>
    <xdr:sp macro="" textlink="">
      <xdr:nvSpPr>
        <xdr:cNvPr id="15363" name="Text Box 3">
          <a:extLst>
            <a:ext uri="{FF2B5EF4-FFF2-40B4-BE49-F238E27FC236}">
              <a16:creationId xmlns:a16="http://schemas.microsoft.com/office/drawing/2014/main" id="{F1C9C988-98DC-46ED-A0B0-F325FF50B96D}"/>
            </a:ext>
          </a:extLst>
        </xdr:cNvPr>
        <xdr:cNvSpPr txBox="1">
          <a:spLocks noChangeArrowheads="1"/>
        </xdr:cNvSpPr>
      </xdr:nvSpPr>
      <xdr:spPr bwMode="auto">
        <a:xfrm>
          <a:off x="1428750" y="4724400"/>
          <a:ext cx="2228850" cy="866775"/>
        </a:xfrm>
        <a:prstGeom prst="rect">
          <a:avLst/>
        </a:prstGeom>
        <a:solidFill>
          <a:srgbClr val="FFFFE1"/>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alpha val="50000"/>
            </a:srgbClr>
          </a:outerShdw>
        </a:effectLst>
      </xdr:spPr>
      <xdr:txBody>
        <a:bodyPr vertOverflow="clip" wrap="square" lIns="36000" tIns="36000" rIns="36000" bIns="36000" anchor="t" upright="1"/>
        <a:lstStyle/>
        <a:p>
          <a:pPr algn="l" rtl="0">
            <a:defRPr sz="1000"/>
          </a:pPr>
          <a:r>
            <a:rPr lang="en-AU" sz="800" b="0" i="0" u="none" strike="noStrike" baseline="0">
              <a:solidFill>
                <a:srgbClr val="000000"/>
              </a:solidFill>
              <a:latin typeface="Tahoma"/>
              <a:ea typeface="Tahoma"/>
              <a:cs typeface="Tahoma"/>
            </a:rPr>
            <a:t>See how the OFFSET formula uses the Width functionality to refer to references going across the page for a formula going DOWN the page.  This is more efficient than the Excel TRANSPOSE array function.</a:t>
          </a:r>
        </a:p>
      </xdr:txBody>
    </xdr:sp>
    <xdr:clientData/>
  </xdr:twoCellAnchor>
  <xdr:twoCellAnchor>
    <xdr:from>
      <xdr:col>6</xdr:col>
      <xdr:colOff>542925</xdr:colOff>
      <xdr:row>23</xdr:row>
      <xdr:rowOff>0</xdr:rowOff>
    </xdr:from>
    <xdr:to>
      <xdr:col>7</xdr:col>
      <xdr:colOff>209550</xdr:colOff>
      <xdr:row>31</xdr:row>
      <xdr:rowOff>28575</xdr:rowOff>
    </xdr:to>
    <xdr:cxnSp macro="">
      <xdr:nvCxnSpPr>
        <xdr:cNvPr id="15371" name="AutoShape 4">
          <a:extLst>
            <a:ext uri="{FF2B5EF4-FFF2-40B4-BE49-F238E27FC236}">
              <a16:creationId xmlns:a16="http://schemas.microsoft.com/office/drawing/2014/main" id="{2FFA5DFA-8136-4902-95AD-17D73D2A8400}"/>
            </a:ext>
          </a:extLst>
        </xdr:cNvPr>
        <xdr:cNvCxnSpPr>
          <a:cxnSpLocks noChangeShapeType="1"/>
          <a:stCxn id="15363" idx="0"/>
        </xdr:cNvCxnSpPr>
      </xdr:nvCxnSpPr>
      <xdr:spPr bwMode="auto">
        <a:xfrm flipH="1" flipV="1">
          <a:off x="2257425" y="3514725"/>
          <a:ext cx="285750" cy="1209675"/>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editAs="oneCell">
    <xdr:from>
      <xdr:col>14</xdr:col>
      <xdr:colOff>447675</xdr:colOff>
      <xdr:row>15</xdr:row>
      <xdr:rowOff>9525</xdr:rowOff>
    </xdr:from>
    <xdr:to>
      <xdr:col>18</xdr:col>
      <xdr:colOff>200025</xdr:colOff>
      <xdr:row>20</xdr:row>
      <xdr:rowOff>104775</xdr:rowOff>
    </xdr:to>
    <xdr:sp macro="" textlink="">
      <xdr:nvSpPr>
        <xdr:cNvPr id="15365" name="Text Box 5">
          <a:extLst>
            <a:ext uri="{FF2B5EF4-FFF2-40B4-BE49-F238E27FC236}">
              <a16:creationId xmlns:a16="http://schemas.microsoft.com/office/drawing/2014/main" id="{3F67BF27-426D-48DB-87FD-00A79EA22FA6}"/>
            </a:ext>
          </a:extLst>
        </xdr:cNvPr>
        <xdr:cNvSpPr txBox="1">
          <a:spLocks noChangeArrowheads="1"/>
        </xdr:cNvSpPr>
      </xdr:nvSpPr>
      <xdr:spPr bwMode="auto">
        <a:xfrm>
          <a:off x="7115175" y="2381250"/>
          <a:ext cx="2228850" cy="809625"/>
        </a:xfrm>
        <a:prstGeom prst="rect">
          <a:avLst/>
        </a:prstGeom>
        <a:solidFill>
          <a:srgbClr val="FFFFE1"/>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alpha val="50000"/>
            </a:srgbClr>
          </a:outerShdw>
        </a:effectLst>
      </xdr:spPr>
      <xdr:txBody>
        <a:bodyPr vertOverflow="clip" wrap="square" lIns="36000" tIns="36000" rIns="36000" bIns="36000" anchor="t" upright="1"/>
        <a:lstStyle/>
        <a:p>
          <a:pPr algn="l" rtl="0">
            <a:defRPr sz="1000"/>
          </a:pPr>
          <a:r>
            <a:rPr lang="en-AU" sz="800" b="0" i="0" u="none" strike="noStrike" baseline="0">
              <a:solidFill>
                <a:srgbClr val="000000"/>
              </a:solidFill>
              <a:latin typeface="Tahoma"/>
              <a:ea typeface="Tahoma"/>
              <a:cs typeface="Tahoma"/>
            </a:rPr>
            <a:t>This formula assumes a full year's depreciation in the period of acquisition, an economic life which is an integer, no residual value and no profit / loss on disposal - as I said, this is a simple example!</a:t>
          </a:r>
        </a:p>
      </xdr:txBody>
    </xdr:sp>
    <xdr:clientData/>
  </xdr:twoCellAnchor>
  <xdr:twoCellAnchor>
    <xdr:from>
      <xdr:col>14</xdr:col>
      <xdr:colOff>66675</xdr:colOff>
      <xdr:row>17</xdr:row>
      <xdr:rowOff>133350</xdr:rowOff>
    </xdr:from>
    <xdr:to>
      <xdr:col>14</xdr:col>
      <xdr:colOff>447675</xdr:colOff>
      <xdr:row>19</xdr:row>
      <xdr:rowOff>133350</xdr:rowOff>
    </xdr:to>
    <xdr:cxnSp macro="">
      <xdr:nvCxnSpPr>
        <xdr:cNvPr id="15373" name="AutoShape 6">
          <a:extLst>
            <a:ext uri="{FF2B5EF4-FFF2-40B4-BE49-F238E27FC236}">
              <a16:creationId xmlns:a16="http://schemas.microsoft.com/office/drawing/2014/main" id="{06FE46ED-1B8D-45F8-BA2F-07D812B80620}"/>
            </a:ext>
          </a:extLst>
        </xdr:cNvPr>
        <xdr:cNvCxnSpPr>
          <a:cxnSpLocks noChangeShapeType="1"/>
          <a:stCxn id="15365" idx="1"/>
        </xdr:cNvCxnSpPr>
      </xdr:nvCxnSpPr>
      <xdr:spPr bwMode="auto">
        <a:xfrm flipH="1">
          <a:off x="6734175" y="2790825"/>
          <a:ext cx="381000" cy="28575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editAs="oneCell">
    <xdr:from>
      <xdr:col>14</xdr:col>
      <xdr:colOff>447675</xdr:colOff>
      <xdr:row>25</xdr:row>
      <xdr:rowOff>9525</xdr:rowOff>
    </xdr:from>
    <xdr:to>
      <xdr:col>18</xdr:col>
      <xdr:colOff>200025</xdr:colOff>
      <xdr:row>32</xdr:row>
      <xdr:rowOff>95250</xdr:rowOff>
    </xdr:to>
    <xdr:sp macro="" textlink="">
      <xdr:nvSpPr>
        <xdr:cNvPr id="15367" name="Text Box 7">
          <a:extLst>
            <a:ext uri="{FF2B5EF4-FFF2-40B4-BE49-F238E27FC236}">
              <a16:creationId xmlns:a16="http://schemas.microsoft.com/office/drawing/2014/main" id="{2AA1F9CA-EA2A-417E-9FAE-489C2B2BCDEA}"/>
            </a:ext>
          </a:extLst>
        </xdr:cNvPr>
        <xdr:cNvSpPr txBox="1">
          <a:spLocks noChangeArrowheads="1"/>
        </xdr:cNvSpPr>
      </xdr:nvSpPr>
      <xdr:spPr bwMode="auto">
        <a:xfrm>
          <a:off x="7115175" y="3829050"/>
          <a:ext cx="2228850" cy="1104900"/>
        </a:xfrm>
        <a:prstGeom prst="rect">
          <a:avLst/>
        </a:prstGeom>
        <a:solidFill>
          <a:srgbClr val="FFFFE1"/>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alpha val="50000"/>
            </a:srgbClr>
          </a:outerShdw>
        </a:effectLst>
      </xdr:spPr>
      <xdr:txBody>
        <a:bodyPr vertOverflow="clip" wrap="square" lIns="36000" tIns="36000" rIns="36000" bIns="36000" anchor="t" upright="1"/>
        <a:lstStyle/>
        <a:p>
          <a:pPr algn="l" rtl="0">
            <a:defRPr sz="1000"/>
          </a:pPr>
          <a:r>
            <a:rPr lang="en-AU" sz="800" b="0" i="0" u="none" strike="noStrike" baseline="0">
              <a:solidFill>
                <a:srgbClr val="000000"/>
              </a:solidFill>
              <a:latin typeface="Tahoma"/>
              <a:ea typeface="Tahoma"/>
              <a:cs typeface="Tahoma"/>
            </a:rPr>
            <a:t>This OFFSET formula foregoes the 'Waterfall' approach, making models substantially smaller where the number of periods is large.</a:t>
          </a:r>
        </a:p>
        <a:p>
          <a:pPr algn="l" rtl="0">
            <a:defRPr sz="1000"/>
          </a:pPr>
          <a:endParaRPr lang="en-AU" sz="800" b="0" i="0" u="none" strike="noStrike" baseline="0">
            <a:solidFill>
              <a:srgbClr val="000000"/>
            </a:solidFill>
            <a:latin typeface="Tahoma"/>
            <a:ea typeface="Tahoma"/>
            <a:cs typeface="Tahoma"/>
          </a:endParaRPr>
        </a:p>
        <a:p>
          <a:pPr algn="l" rtl="0">
            <a:defRPr sz="1000"/>
          </a:pPr>
          <a:r>
            <a:rPr lang="en-AU" sz="800" b="0" i="0" u="none" strike="noStrike" baseline="0">
              <a:solidFill>
                <a:srgbClr val="000000"/>
              </a:solidFill>
              <a:latin typeface="Tahoma"/>
              <a:ea typeface="Tahoma"/>
              <a:cs typeface="Tahoma"/>
            </a:rPr>
            <a:t>It works by only considering the Capex that has not yet been fully depreciated using the Width functionality of OFFSET.</a:t>
          </a:r>
        </a:p>
      </xdr:txBody>
    </xdr:sp>
    <xdr:clientData/>
  </xdr:twoCellAnchor>
  <xdr:twoCellAnchor>
    <xdr:from>
      <xdr:col>14</xdr:col>
      <xdr:colOff>0</xdr:colOff>
      <xdr:row>28</xdr:row>
      <xdr:rowOff>66675</xdr:rowOff>
    </xdr:from>
    <xdr:to>
      <xdr:col>14</xdr:col>
      <xdr:colOff>447675</xdr:colOff>
      <xdr:row>28</xdr:row>
      <xdr:rowOff>133350</xdr:rowOff>
    </xdr:to>
    <xdr:cxnSp macro="">
      <xdr:nvCxnSpPr>
        <xdr:cNvPr id="15375" name="AutoShape 8">
          <a:extLst>
            <a:ext uri="{FF2B5EF4-FFF2-40B4-BE49-F238E27FC236}">
              <a16:creationId xmlns:a16="http://schemas.microsoft.com/office/drawing/2014/main" id="{F6691802-74B3-4894-A289-EE6A396B8039}"/>
            </a:ext>
          </a:extLst>
        </xdr:cNvPr>
        <xdr:cNvCxnSpPr>
          <a:cxnSpLocks noChangeShapeType="1"/>
          <a:stCxn id="15367" idx="1"/>
        </xdr:cNvCxnSpPr>
      </xdr:nvCxnSpPr>
      <xdr:spPr bwMode="auto">
        <a:xfrm flipH="1" flipV="1">
          <a:off x="6667500" y="4314825"/>
          <a:ext cx="447675" cy="66675"/>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447675</xdr:colOff>
      <xdr:row>20</xdr:row>
      <xdr:rowOff>133350</xdr:rowOff>
    </xdr:from>
    <xdr:to>
      <xdr:col>12</xdr:col>
      <xdr:colOff>200025</xdr:colOff>
      <xdr:row>25</xdr:row>
      <xdr:rowOff>95250</xdr:rowOff>
    </xdr:to>
    <xdr:sp macro="" textlink="">
      <xdr:nvSpPr>
        <xdr:cNvPr id="16385" name="Text Box 1">
          <a:extLst>
            <a:ext uri="{FF2B5EF4-FFF2-40B4-BE49-F238E27FC236}">
              <a16:creationId xmlns:a16="http://schemas.microsoft.com/office/drawing/2014/main" id="{B687F670-DB6C-48F7-BE4A-8AAFB97E4372}"/>
            </a:ext>
          </a:extLst>
        </xdr:cNvPr>
        <xdr:cNvSpPr txBox="1">
          <a:spLocks noChangeArrowheads="1"/>
        </xdr:cNvSpPr>
      </xdr:nvSpPr>
      <xdr:spPr bwMode="auto">
        <a:xfrm>
          <a:off x="3400425" y="3276600"/>
          <a:ext cx="2228850" cy="676275"/>
        </a:xfrm>
        <a:prstGeom prst="rect">
          <a:avLst/>
        </a:prstGeom>
        <a:solidFill>
          <a:srgbClr val="FFFFE1"/>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alpha val="50000"/>
            </a:srgbClr>
          </a:outerShdw>
        </a:effectLst>
      </xdr:spPr>
      <xdr:txBody>
        <a:bodyPr vertOverflow="clip" wrap="square" lIns="36000" tIns="36000" rIns="36000" bIns="36000" anchor="t" upright="1"/>
        <a:lstStyle/>
        <a:p>
          <a:pPr algn="l" rtl="0">
            <a:defRPr sz="1000"/>
          </a:pPr>
          <a:r>
            <a:rPr lang="en-AU" sz="800" b="0" i="0" u="none" strike="noStrike" baseline="0">
              <a:solidFill>
                <a:srgbClr val="000000"/>
              </a:solidFill>
              <a:latin typeface="Tahoma"/>
              <a:ea typeface="Tahoma"/>
              <a:cs typeface="Tahoma"/>
            </a:rPr>
            <a:t>Note that this uses the basic OFFSET syntax, i.e. no Height or Width stipulated.  Instead, the Reference is a range of cells rather than a cell.  </a:t>
          </a:r>
        </a:p>
      </xdr:txBody>
    </xdr:sp>
    <xdr:clientData/>
  </xdr:twoCellAnchor>
  <xdr:twoCellAnchor>
    <xdr:from>
      <xdr:col>7</xdr:col>
      <xdr:colOff>295275</xdr:colOff>
      <xdr:row>19</xdr:row>
      <xdr:rowOff>9525</xdr:rowOff>
    </xdr:from>
    <xdr:to>
      <xdr:col>8</xdr:col>
      <xdr:colOff>447675</xdr:colOff>
      <xdr:row>23</xdr:row>
      <xdr:rowOff>47625</xdr:rowOff>
    </xdr:to>
    <xdr:cxnSp macro="">
      <xdr:nvCxnSpPr>
        <xdr:cNvPr id="16389" name="AutoShape 2">
          <a:extLst>
            <a:ext uri="{FF2B5EF4-FFF2-40B4-BE49-F238E27FC236}">
              <a16:creationId xmlns:a16="http://schemas.microsoft.com/office/drawing/2014/main" id="{EC64EF3F-6A29-4DE4-9C5B-E5BD4915F58C}"/>
            </a:ext>
          </a:extLst>
        </xdr:cNvPr>
        <xdr:cNvCxnSpPr>
          <a:cxnSpLocks noChangeShapeType="1"/>
          <a:stCxn id="16385" idx="1"/>
        </xdr:cNvCxnSpPr>
      </xdr:nvCxnSpPr>
      <xdr:spPr bwMode="auto">
        <a:xfrm flipH="1" flipV="1">
          <a:off x="2628900" y="3000375"/>
          <a:ext cx="771525" cy="619125"/>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cxnSp>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152400</xdr:colOff>
      <xdr:row>8</xdr:row>
      <xdr:rowOff>0</xdr:rowOff>
    </xdr:from>
    <xdr:to>
      <xdr:col>7</xdr:col>
      <xdr:colOff>457200</xdr:colOff>
      <xdr:row>9</xdr:row>
      <xdr:rowOff>0</xdr:rowOff>
    </xdr:to>
    <xdr:sp macro="" textlink="">
      <xdr:nvSpPr>
        <xdr:cNvPr id="4102" name="Check Box 6" hidden="1">
          <a:extLst>
            <a:ext uri="{63B3BB69-23CF-44E3-9099-C40C66FF867C}">
              <a14:compatExt xmlns:a14="http://schemas.microsoft.com/office/drawing/2010/main" spid="_x0000_s4102"/>
            </a:ext>
            <a:ext uri="{FF2B5EF4-FFF2-40B4-BE49-F238E27FC236}">
              <a16:creationId xmlns:a16="http://schemas.microsoft.com/office/drawing/2014/main" id="{875E64C5-6117-48B7-9E89-0BFB104025CC}"/>
            </a:ext>
          </a:extLst>
        </xdr:cNvPr>
        <xdr:cNvSpPr/>
      </xdr:nvSpPr>
      <xdr:spPr bwMode="auto">
        <a:xfrm>
          <a:off x="0" y="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xdr:twoCellAnchor editAs="oneCell">
    <xdr:from>
      <xdr:col>8</xdr:col>
      <xdr:colOff>152400</xdr:colOff>
      <xdr:row>8</xdr:row>
      <xdr:rowOff>0</xdr:rowOff>
    </xdr:from>
    <xdr:to>
      <xdr:col>8</xdr:col>
      <xdr:colOff>457200</xdr:colOff>
      <xdr:row>9</xdr:row>
      <xdr:rowOff>0</xdr:rowOff>
    </xdr:to>
    <xdr:sp macro="" textlink="">
      <xdr:nvSpPr>
        <xdr:cNvPr id="4103" name="Check Box 7" hidden="1">
          <a:extLst>
            <a:ext uri="{63B3BB69-23CF-44E3-9099-C40C66FF867C}">
              <a14:compatExt xmlns:a14="http://schemas.microsoft.com/office/drawing/2010/main" spid="_x0000_s4103"/>
            </a:ext>
            <a:ext uri="{FF2B5EF4-FFF2-40B4-BE49-F238E27FC236}">
              <a16:creationId xmlns:a16="http://schemas.microsoft.com/office/drawing/2014/main" id="{7A1A991A-EB79-4C04-81B8-5D65A193588A}"/>
            </a:ext>
          </a:extLst>
        </xdr:cNvPr>
        <xdr:cNvSpPr/>
      </xdr:nvSpPr>
      <xdr:spPr bwMode="auto">
        <a:xfrm>
          <a:off x="0" y="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xdr:twoCellAnchor editAs="oneCell">
    <xdr:from>
      <xdr:col>9</xdr:col>
      <xdr:colOff>152400</xdr:colOff>
      <xdr:row>8</xdr:row>
      <xdr:rowOff>0</xdr:rowOff>
    </xdr:from>
    <xdr:to>
      <xdr:col>9</xdr:col>
      <xdr:colOff>457200</xdr:colOff>
      <xdr:row>9</xdr:row>
      <xdr:rowOff>0</xdr:rowOff>
    </xdr:to>
    <xdr:sp macro="" textlink="">
      <xdr:nvSpPr>
        <xdr:cNvPr id="4104" name="Check Box 8" hidden="1">
          <a:extLst>
            <a:ext uri="{63B3BB69-23CF-44E3-9099-C40C66FF867C}">
              <a14:compatExt xmlns:a14="http://schemas.microsoft.com/office/drawing/2010/main" spid="_x0000_s4104"/>
            </a:ext>
            <a:ext uri="{FF2B5EF4-FFF2-40B4-BE49-F238E27FC236}">
              <a16:creationId xmlns:a16="http://schemas.microsoft.com/office/drawing/2014/main" id="{675E213C-D309-4706-B5B4-0C238711B8CA}"/>
            </a:ext>
          </a:extLst>
        </xdr:cNvPr>
        <xdr:cNvSpPr/>
      </xdr:nvSpPr>
      <xdr:spPr bwMode="auto">
        <a:xfrm>
          <a:off x="0" y="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xdr:twoCellAnchor editAs="oneCell">
    <xdr:from>
      <xdr:col>10</xdr:col>
      <xdr:colOff>152400</xdr:colOff>
      <xdr:row>8</xdr:row>
      <xdr:rowOff>0</xdr:rowOff>
    </xdr:from>
    <xdr:to>
      <xdr:col>10</xdr:col>
      <xdr:colOff>457200</xdr:colOff>
      <xdr:row>9</xdr:row>
      <xdr:rowOff>0</xdr:rowOff>
    </xdr:to>
    <xdr:sp macro="" textlink="">
      <xdr:nvSpPr>
        <xdr:cNvPr id="4105" name="Check Box 9" hidden="1">
          <a:extLst>
            <a:ext uri="{63B3BB69-23CF-44E3-9099-C40C66FF867C}">
              <a14:compatExt xmlns:a14="http://schemas.microsoft.com/office/drawing/2010/main" spid="_x0000_s4105"/>
            </a:ext>
            <a:ext uri="{FF2B5EF4-FFF2-40B4-BE49-F238E27FC236}">
              <a16:creationId xmlns:a16="http://schemas.microsoft.com/office/drawing/2014/main" id="{653B84BF-26A8-4D8B-A9DB-7F6C22716D18}"/>
            </a:ext>
          </a:extLst>
        </xdr:cNvPr>
        <xdr:cNvSpPr/>
      </xdr:nvSpPr>
      <xdr:spPr bwMode="auto">
        <a:xfrm>
          <a:off x="0" y="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xdr:twoCellAnchor editAs="oneCell">
    <xdr:from>
      <xdr:col>11</xdr:col>
      <xdr:colOff>152400</xdr:colOff>
      <xdr:row>8</xdr:row>
      <xdr:rowOff>0</xdr:rowOff>
    </xdr:from>
    <xdr:to>
      <xdr:col>11</xdr:col>
      <xdr:colOff>457200</xdr:colOff>
      <xdr:row>9</xdr:row>
      <xdr:rowOff>0</xdr:rowOff>
    </xdr:to>
    <xdr:sp macro="" textlink="">
      <xdr:nvSpPr>
        <xdr:cNvPr id="4106" name="Check Box 10" hidden="1">
          <a:extLst>
            <a:ext uri="{63B3BB69-23CF-44E3-9099-C40C66FF867C}">
              <a14:compatExt xmlns:a14="http://schemas.microsoft.com/office/drawing/2010/main" spid="_x0000_s4106"/>
            </a:ext>
            <a:ext uri="{FF2B5EF4-FFF2-40B4-BE49-F238E27FC236}">
              <a16:creationId xmlns:a16="http://schemas.microsoft.com/office/drawing/2014/main" id="{D2F2AA4C-6738-40EF-93E0-9120FD7047C3}"/>
            </a:ext>
          </a:extLst>
        </xdr:cNvPr>
        <xdr:cNvSpPr/>
      </xdr:nvSpPr>
      <xdr:spPr bwMode="auto">
        <a:xfrm>
          <a:off x="0" y="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xdr:twoCellAnchor>
    <xdr:from>
      <xdr:col>11</xdr:col>
      <xdr:colOff>457200</xdr:colOff>
      <xdr:row>6</xdr:row>
      <xdr:rowOff>57150</xdr:rowOff>
    </xdr:from>
    <xdr:to>
      <xdr:col>12</xdr:col>
      <xdr:colOff>600075</xdr:colOff>
      <xdr:row>8</xdr:row>
      <xdr:rowOff>114300</xdr:rowOff>
    </xdr:to>
    <xdr:cxnSp macro="">
      <xdr:nvCxnSpPr>
        <xdr:cNvPr id="4124" name="AutoShape 15">
          <a:extLst>
            <a:ext uri="{FF2B5EF4-FFF2-40B4-BE49-F238E27FC236}">
              <a16:creationId xmlns:a16="http://schemas.microsoft.com/office/drawing/2014/main" id="{7F94ED78-B12F-40BD-8426-55D204B021E3}"/>
            </a:ext>
          </a:extLst>
        </xdr:cNvPr>
        <xdr:cNvCxnSpPr>
          <a:cxnSpLocks noChangeShapeType="1"/>
          <a:stCxn id="4119" idx="1"/>
        </xdr:cNvCxnSpPr>
      </xdr:nvCxnSpPr>
      <xdr:spPr bwMode="auto">
        <a:xfrm flipH="1">
          <a:off x="5267325" y="1076325"/>
          <a:ext cx="762000" cy="36195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8</xdr:col>
      <xdr:colOff>47625</xdr:colOff>
      <xdr:row>16</xdr:row>
      <xdr:rowOff>0</xdr:rowOff>
    </xdr:from>
    <xdr:to>
      <xdr:col>13</xdr:col>
      <xdr:colOff>0</xdr:colOff>
      <xdr:row>16</xdr:row>
      <xdr:rowOff>66675</xdr:rowOff>
    </xdr:to>
    <xdr:cxnSp macro="">
      <xdr:nvCxnSpPr>
        <xdr:cNvPr id="4125" name="AutoShape 17">
          <a:extLst>
            <a:ext uri="{FF2B5EF4-FFF2-40B4-BE49-F238E27FC236}">
              <a16:creationId xmlns:a16="http://schemas.microsoft.com/office/drawing/2014/main" id="{4C58BFA1-0A18-4D10-B1CE-33B6FD8B6B09}"/>
            </a:ext>
          </a:extLst>
        </xdr:cNvPr>
        <xdr:cNvCxnSpPr>
          <a:cxnSpLocks noChangeShapeType="1"/>
          <a:stCxn id="4122" idx="1"/>
        </xdr:cNvCxnSpPr>
      </xdr:nvCxnSpPr>
      <xdr:spPr bwMode="auto">
        <a:xfrm flipH="1" flipV="1">
          <a:off x="3000375" y="2847975"/>
          <a:ext cx="3048000" cy="66675"/>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11</xdr:col>
      <xdr:colOff>400050</xdr:colOff>
      <xdr:row>9</xdr:row>
      <xdr:rowOff>104775</xdr:rowOff>
    </xdr:from>
    <xdr:to>
      <xdr:col>12</xdr:col>
      <xdr:colOff>609600</xdr:colOff>
      <xdr:row>10</xdr:row>
      <xdr:rowOff>38100</xdr:rowOff>
    </xdr:to>
    <xdr:cxnSp macro="">
      <xdr:nvCxnSpPr>
        <xdr:cNvPr id="4126" name="AutoShape 19">
          <a:extLst>
            <a:ext uri="{FF2B5EF4-FFF2-40B4-BE49-F238E27FC236}">
              <a16:creationId xmlns:a16="http://schemas.microsoft.com/office/drawing/2014/main" id="{142A756B-27A3-4512-A6D3-7A791D55D881}"/>
            </a:ext>
          </a:extLst>
        </xdr:cNvPr>
        <xdr:cNvCxnSpPr>
          <a:cxnSpLocks noChangeShapeType="1"/>
          <a:stCxn id="4120" idx="1"/>
        </xdr:cNvCxnSpPr>
      </xdr:nvCxnSpPr>
      <xdr:spPr bwMode="auto">
        <a:xfrm flipH="1" flipV="1">
          <a:off x="5210175" y="1647825"/>
          <a:ext cx="828675" cy="15240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12</xdr:col>
      <xdr:colOff>9525</xdr:colOff>
      <xdr:row>10</xdr:row>
      <xdr:rowOff>114300</xdr:rowOff>
    </xdr:from>
    <xdr:to>
      <xdr:col>12</xdr:col>
      <xdr:colOff>609600</xdr:colOff>
      <xdr:row>12</xdr:row>
      <xdr:rowOff>142875</xdr:rowOff>
    </xdr:to>
    <xdr:cxnSp macro="">
      <xdr:nvCxnSpPr>
        <xdr:cNvPr id="4127" name="AutoShape 21">
          <a:extLst>
            <a:ext uri="{FF2B5EF4-FFF2-40B4-BE49-F238E27FC236}">
              <a16:creationId xmlns:a16="http://schemas.microsoft.com/office/drawing/2014/main" id="{458DE9CE-4894-4419-A03D-2837FA974C2C}"/>
            </a:ext>
          </a:extLst>
        </xdr:cNvPr>
        <xdr:cNvCxnSpPr>
          <a:cxnSpLocks noChangeShapeType="1"/>
          <a:stCxn id="4121" idx="1"/>
        </xdr:cNvCxnSpPr>
      </xdr:nvCxnSpPr>
      <xdr:spPr bwMode="auto">
        <a:xfrm flipH="1" flipV="1">
          <a:off x="5438775" y="1876425"/>
          <a:ext cx="600075" cy="466725"/>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12</xdr:col>
      <xdr:colOff>0</xdr:colOff>
      <xdr:row>12</xdr:row>
      <xdr:rowOff>95250</xdr:rowOff>
    </xdr:from>
    <xdr:to>
      <xdr:col>12</xdr:col>
      <xdr:colOff>609600</xdr:colOff>
      <xdr:row>12</xdr:row>
      <xdr:rowOff>142875</xdr:rowOff>
    </xdr:to>
    <xdr:cxnSp macro="">
      <xdr:nvCxnSpPr>
        <xdr:cNvPr id="4128" name="AutoShape 22">
          <a:extLst>
            <a:ext uri="{FF2B5EF4-FFF2-40B4-BE49-F238E27FC236}">
              <a16:creationId xmlns:a16="http://schemas.microsoft.com/office/drawing/2014/main" id="{E998B9EF-195F-4AE9-83BD-16D3E9D1951E}"/>
            </a:ext>
          </a:extLst>
        </xdr:cNvPr>
        <xdr:cNvCxnSpPr>
          <a:cxnSpLocks noChangeShapeType="1"/>
          <a:stCxn id="4121" idx="1"/>
        </xdr:cNvCxnSpPr>
      </xdr:nvCxnSpPr>
      <xdr:spPr bwMode="auto">
        <a:xfrm flipH="1" flipV="1">
          <a:off x="5429250" y="2295525"/>
          <a:ext cx="609600" cy="47625"/>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editAs="oneCell">
    <xdr:from>
      <xdr:col>12</xdr:col>
      <xdr:colOff>600075</xdr:colOff>
      <xdr:row>4</xdr:row>
      <xdr:rowOff>9525</xdr:rowOff>
    </xdr:from>
    <xdr:to>
      <xdr:col>16</xdr:col>
      <xdr:colOff>352425</xdr:colOff>
      <xdr:row>8</xdr:row>
      <xdr:rowOff>76200</xdr:rowOff>
    </xdr:to>
    <xdr:sp macro="" textlink="">
      <xdr:nvSpPr>
        <xdr:cNvPr id="4119" name="Text Box 23">
          <a:extLst>
            <a:ext uri="{FF2B5EF4-FFF2-40B4-BE49-F238E27FC236}">
              <a16:creationId xmlns:a16="http://schemas.microsoft.com/office/drawing/2014/main" id="{0F86A1EC-03BB-40FD-BC10-5EC3337A80DC}"/>
            </a:ext>
          </a:extLst>
        </xdr:cNvPr>
        <xdr:cNvSpPr txBox="1">
          <a:spLocks noChangeArrowheads="1"/>
        </xdr:cNvSpPr>
      </xdr:nvSpPr>
      <xdr:spPr bwMode="auto">
        <a:xfrm>
          <a:off x="6029325" y="742950"/>
          <a:ext cx="2228850" cy="657225"/>
        </a:xfrm>
        <a:prstGeom prst="rect">
          <a:avLst/>
        </a:prstGeom>
        <a:solidFill>
          <a:srgbClr val="FFFFE1"/>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alpha val="50000"/>
            </a:srgbClr>
          </a:outerShdw>
        </a:effectLst>
      </xdr:spPr>
      <xdr:txBody>
        <a:bodyPr vertOverflow="clip" wrap="square" lIns="36000" tIns="36000" rIns="36000" bIns="36000" anchor="t" upright="1"/>
        <a:lstStyle/>
        <a:p>
          <a:pPr algn="l" rtl="0">
            <a:defRPr sz="1000"/>
          </a:pPr>
          <a:r>
            <a:rPr lang="en-AU" sz="800" b="0" i="0" u="none" strike="noStrike" baseline="0">
              <a:solidFill>
                <a:srgbClr val="000000"/>
              </a:solidFill>
              <a:latin typeface="Tahoma"/>
              <a:ea typeface="Tahoma"/>
              <a:cs typeface="Tahoma"/>
            </a:rPr>
            <a:t>Check flags determine whether the data is to be included in the chart, irrespective of whether </a:t>
          </a:r>
          <a:r>
            <a:rPr lang="en-AU" sz="800" b="1" i="0" u="none" strike="noStrike" baseline="0">
              <a:solidFill>
                <a:srgbClr val="000000"/>
              </a:solidFill>
              <a:latin typeface="Tahoma"/>
              <a:ea typeface="Tahoma"/>
              <a:cs typeface="Tahoma"/>
            </a:rPr>
            <a:t>Title</a:t>
          </a:r>
          <a:r>
            <a:rPr lang="en-AU" sz="800" b="0" i="0" u="none" strike="noStrike" baseline="0">
              <a:solidFill>
                <a:srgbClr val="000000"/>
              </a:solidFill>
              <a:latin typeface="Tahoma"/>
              <a:ea typeface="Tahoma"/>
              <a:cs typeface="Tahoma"/>
            </a:rPr>
            <a:t> and </a:t>
          </a:r>
          <a:r>
            <a:rPr lang="en-AU" sz="800" b="1" i="0" u="none" strike="noStrike" baseline="0">
              <a:solidFill>
                <a:srgbClr val="000000"/>
              </a:solidFill>
              <a:latin typeface="Tahoma"/>
              <a:ea typeface="Tahoma"/>
              <a:cs typeface="Tahoma"/>
            </a:rPr>
            <a:t>Amount</a:t>
          </a:r>
          <a:r>
            <a:rPr lang="en-AU" sz="800" b="0" i="0" u="none" strike="noStrike" baseline="0">
              <a:solidFill>
                <a:srgbClr val="000000"/>
              </a:solidFill>
              <a:latin typeface="Tahoma"/>
              <a:ea typeface="Tahoma"/>
              <a:cs typeface="Tahoma"/>
            </a:rPr>
            <a:t> assumptions have been populated.</a:t>
          </a:r>
        </a:p>
      </xdr:txBody>
    </xdr:sp>
    <xdr:clientData/>
  </xdr:twoCellAnchor>
  <xdr:twoCellAnchor editAs="oneCell">
    <xdr:from>
      <xdr:col>12</xdr:col>
      <xdr:colOff>609600</xdr:colOff>
      <xdr:row>8</xdr:row>
      <xdr:rowOff>142875</xdr:rowOff>
    </xdr:from>
    <xdr:to>
      <xdr:col>16</xdr:col>
      <xdr:colOff>361950</xdr:colOff>
      <xdr:row>11</xdr:row>
      <xdr:rowOff>142875</xdr:rowOff>
    </xdr:to>
    <xdr:sp macro="" textlink="">
      <xdr:nvSpPr>
        <xdr:cNvPr id="4120" name="Text Box 24">
          <a:extLst>
            <a:ext uri="{FF2B5EF4-FFF2-40B4-BE49-F238E27FC236}">
              <a16:creationId xmlns:a16="http://schemas.microsoft.com/office/drawing/2014/main" id="{530BD857-3CE2-4AE1-AF7D-5CDB0433F658}"/>
            </a:ext>
          </a:extLst>
        </xdr:cNvPr>
        <xdr:cNvSpPr txBox="1">
          <a:spLocks noChangeArrowheads="1"/>
        </xdr:cNvSpPr>
      </xdr:nvSpPr>
      <xdr:spPr bwMode="auto">
        <a:xfrm>
          <a:off x="6038850" y="1466850"/>
          <a:ext cx="2228850" cy="657225"/>
        </a:xfrm>
        <a:prstGeom prst="rect">
          <a:avLst/>
        </a:prstGeom>
        <a:solidFill>
          <a:srgbClr val="FFFFE1"/>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alpha val="50000"/>
            </a:srgbClr>
          </a:outerShdw>
        </a:effectLst>
      </xdr:spPr>
      <xdr:txBody>
        <a:bodyPr vertOverflow="clip" wrap="square" lIns="36000" tIns="36000" rIns="36000" bIns="36000" anchor="t" upright="1"/>
        <a:lstStyle/>
        <a:p>
          <a:pPr algn="l" rtl="0">
            <a:defRPr sz="1000"/>
          </a:pPr>
          <a:r>
            <a:rPr lang="en-AU" sz="800" b="0" i="0" u="none" strike="noStrike" baseline="0">
              <a:solidFill>
                <a:srgbClr val="000000"/>
              </a:solidFill>
              <a:latin typeface="Tahoma"/>
              <a:ea typeface="Tahoma"/>
              <a:cs typeface="Tahoma"/>
            </a:rPr>
            <a:t>Calculated counters which show autonumber each dataset selected for the Chart - used in the INDEX(MATCH) function on the Example Chart Output sheet.</a:t>
          </a:r>
        </a:p>
      </xdr:txBody>
    </xdr:sp>
    <xdr:clientData/>
  </xdr:twoCellAnchor>
  <xdr:twoCellAnchor editAs="oneCell">
    <xdr:from>
      <xdr:col>12</xdr:col>
      <xdr:colOff>609600</xdr:colOff>
      <xdr:row>12</xdr:row>
      <xdr:rowOff>0</xdr:rowOff>
    </xdr:from>
    <xdr:to>
      <xdr:col>16</xdr:col>
      <xdr:colOff>361950</xdr:colOff>
      <xdr:row>13</xdr:row>
      <xdr:rowOff>57150</xdr:rowOff>
    </xdr:to>
    <xdr:sp macro="" textlink="">
      <xdr:nvSpPr>
        <xdr:cNvPr id="4121" name="Text Box 25">
          <a:extLst>
            <a:ext uri="{FF2B5EF4-FFF2-40B4-BE49-F238E27FC236}">
              <a16:creationId xmlns:a16="http://schemas.microsoft.com/office/drawing/2014/main" id="{13E4782B-FC87-411A-A4DE-12B4A69AECAE}"/>
            </a:ext>
          </a:extLst>
        </xdr:cNvPr>
        <xdr:cNvSpPr txBox="1">
          <a:spLocks noChangeArrowheads="1"/>
        </xdr:cNvSpPr>
      </xdr:nvSpPr>
      <xdr:spPr bwMode="auto">
        <a:xfrm>
          <a:off x="6038850" y="2200275"/>
          <a:ext cx="2228850" cy="276225"/>
        </a:xfrm>
        <a:prstGeom prst="rect">
          <a:avLst/>
        </a:prstGeom>
        <a:solidFill>
          <a:srgbClr val="FFFFE1"/>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alpha val="50000"/>
            </a:srgbClr>
          </a:outerShdw>
        </a:effectLst>
      </xdr:spPr>
      <xdr:txBody>
        <a:bodyPr vertOverflow="clip" wrap="square" lIns="36000" tIns="36000" rIns="36000" bIns="36000" anchor="t" upright="1"/>
        <a:lstStyle/>
        <a:p>
          <a:pPr algn="l" rtl="0">
            <a:defRPr sz="1000"/>
          </a:pPr>
          <a:r>
            <a:rPr lang="en-AU" sz="800" b="0" i="0" u="none" strike="noStrike" baseline="0">
              <a:solidFill>
                <a:srgbClr val="000000"/>
              </a:solidFill>
              <a:latin typeface="Tahoma"/>
              <a:ea typeface="Tahoma"/>
              <a:cs typeface="Tahoma"/>
            </a:rPr>
            <a:t>Input data here.</a:t>
          </a:r>
        </a:p>
      </xdr:txBody>
    </xdr:sp>
    <xdr:clientData/>
  </xdr:twoCellAnchor>
  <xdr:twoCellAnchor editAs="oneCell">
    <xdr:from>
      <xdr:col>13</xdr:col>
      <xdr:colOff>0</xdr:colOff>
      <xdr:row>13</xdr:row>
      <xdr:rowOff>133350</xdr:rowOff>
    </xdr:from>
    <xdr:to>
      <xdr:col>16</xdr:col>
      <xdr:colOff>371475</xdr:colOff>
      <xdr:row>18</xdr:row>
      <xdr:rowOff>133350</xdr:rowOff>
    </xdr:to>
    <xdr:sp macro="" textlink="">
      <xdr:nvSpPr>
        <xdr:cNvPr id="4122" name="Text Box 26">
          <a:extLst>
            <a:ext uri="{FF2B5EF4-FFF2-40B4-BE49-F238E27FC236}">
              <a16:creationId xmlns:a16="http://schemas.microsoft.com/office/drawing/2014/main" id="{D8ED9330-B130-4D4E-A145-C80495CBFA54}"/>
            </a:ext>
          </a:extLst>
        </xdr:cNvPr>
        <xdr:cNvSpPr txBox="1">
          <a:spLocks noChangeArrowheads="1"/>
        </xdr:cNvSpPr>
      </xdr:nvSpPr>
      <xdr:spPr bwMode="auto">
        <a:xfrm>
          <a:off x="6048375" y="2552700"/>
          <a:ext cx="2228850" cy="714375"/>
        </a:xfrm>
        <a:prstGeom prst="rect">
          <a:avLst/>
        </a:prstGeom>
        <a:solidFill>
          <a:srgbClr val="FFFFE1"/>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alpha val="50000"/>
            </a:srgbClr>
          </a:outerShdw>
        </a:effectLst>
      </xdr:spPr>
      <xdr:txBody>
        <a:bodyPr vertOverflow="clip" wrap="square" lIns="36000" tIns="36000" rIns="36000" bIns="36000" anchor="t" upright="1"/>
        <a:lstStyle/>
        <a:p>
          <a:pPr algn="l" rtl="0">
            <a:defRPr sz="1000"/>
          </a:pPr>
          <a:r>
            <a:rPr lang="en-AU" sz="800" b="0" i="0" u="none" strike="noStrike" baseline="0">
              <a:solidFill>
                <a:srgbClr val="000000"/>
              </a:solidFill>
              <a:latin typeface="Tahoma"/>
              <a:ea typeface="Tahoma"/>
              <a:cs typeface="Tahoma"/>
            </a:rPr>
            <a:t>Error check to confirm at least one check box is ticked (otherwise chart refers to an empty range which generates an error on the Example Chart Output sheet).</a:t>
          </a:r>
        </a:p>
      </xdr:txBody>
    </xdr:sp>
    <xdr:clientData/>
  </xdr:twoCellAnchor>
  <xdr:twoCellAnchor editAs="oneCell">
    <xdr:from>
      <xdr:col>8</xdr:col>
      <xdr:colOff>609600</xdr:colOff>
      <xdr:row>1</xdr:row>
      <xdr:rowOff>0</xdr:rowOff>
    </xdr:from>
    <xdr:to>
      <xdr:col>12</xdr:col>
      <xdr:colOff>361950</xdr:colOff>
      <xdr:row>2</xdr:row>
      <xdr:rowOff>76200</xdr:rowOff>
    </xdr:to>
    <xdr:sp macro="" textlink="">
      <xdr:nvSpPr>
        <xdr:cNvPr id="4123" name="Text Box 27">
          <a:extLst>
            <a:ext uri="{FF2B5EF4-FFF2-40B4-BE49-F238E27FC236}">
              <a16:creationId xmlns:a16="http://schemas.microsoft.com/office/drawing/2014/main" id="{7C254FEE-0745-4193-95DA-F2E5EBBD4ACD}"/>
            </a:ext>
          </a:extLst>
        </xdr:cNvPr>
        <xdr:cNvSpPr txBox="1">
          <a:spLocks noChangeArrowheads="1"/>
        </xdr:cNvSpPr>
      </xdr:nvSpPr>
      <xdr:spPr bwMode="auto">
        <a:xfrm>
          <a:off x="3562350" y="228600"/>
          <a:ext cx="2228850" cy="276225"/>
        </a:xfrm>
        <a:prstGeom prst="rect">
          <a:avLst/>
        </a:prstGeom>
        <a:solidFill>
          <a:srgbClr val="FFFFE1"/>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alpha val="50000"/>
            </a:srgbClr>
          </a:outerShdw>
        </a:effectLst>
      </xdr:spPr>
      <xdr:txBody>
        <a:bodyPr vertOverflow="clip" wrap="square" lIns="36000" tIns="36000" rIns="36000" bIns="36000" anchor="t" upright="1"/>
        <a:lstStyle/>
        <a:p>
          <a:pPr algn="l" rtl="0">
            <a:defRPr sz="1000"/>
          </a:pPr>
          <a:r>
            <a:rPr lang="en-AU" sz="800" b="1" i="0" u="none" strike="noStrike" baseline="0">
              <a:solidFill>
                <a:srgbClr val="000000"/>
              </a:solidFill>
              <a:latin typeface="Tahoma"/>
              <a:ea typeface="Tahoma"/>
              <a:cs typeface="Tahoma"/>
            </a:rPr>
            <a:t>Continues on next worksheet</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9525</xdr:colOff>
      <xdr:row>6</xdr:row>
      <xdr:rowOff>9525</xdr:rowOff>
    </xdr:from>
    <xdr:to>
      <xdr:col>18</xdr:col>
      <xdr:colOff>28575</xdr:colOff>
      <xdr:row>10</xdr:row>
      <xdr:rowOff>114300</xdr:rowOff>
    </xdr:to>
    <xdr:sp macro="" textlink="">
      <xdr:nvSpPr>
        <xdr:cNvPr id="5133" name="AutoShape 3">
          <a:extLst>
            <a:ext uri="{FF2B5EF4-FFF2-40B4-BE49-F238E27FC236}">
              <a16:creationId xmlns:a16="http://schemas.microsoft.com/office/drawing/2014/main" id="{225BBDDC-0635-421E-AC7B-E83D6B0E1072}"/>
            </a:ext>
          </a:extLst>
        </xdr:cNvPr>
        <xdr:cNvSpPr>
          <a:spLocks noChangeArrowheads="1"/>
        </xdr:cNvSpPr>
      </xdr:nvSpPr>
      <xdr:spPr bwMode="auto">
        <a:xfrm>
          <a:off x="5038725" y="1028700"/>
          <a:ext cx="3838575" cy="676275"/>
        </a:xfrm>
        <a:prstGeom prst="foldedCorner">
          <a:avLst>
            <a:gd name="adj" fmla="val 125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0</xdr:colOff>
      <xdr:row>6</xdr:row>
      <xdr:rowOff>0</xdr:rowOff>
    </xdr:from>
    <xdr:to>
      <xdr:col>11</xdr:col>
      <xdr:colOff>0</xdr:colOff>
      <xdr:row>24</xdr:row>
      <xdr:rowOff>0</xdr:rowOff>
    </xdr:to>
    <xdr:graphicFrame macro="">
      <xdr:nvGraphicFramePr>
        <xdr:cNvPr id="5134" name="Chart 2">
          <a:extLst>
            <a:ext uri="{FF2B5EF4-FFF2-40B4-BE49-F238E27FC236}">
              <a16:creationId xmlns:a16="http://schemas.microsoft.com/office/drawing/2014/main" id="{4413E730-EF72-41A5-9670-F8DEFECDEA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590550</xdr:colOff>
      <xdr:row>10</xdr:row>
      <xdr:rowOff>114300</xdr:rowOff>
    </xdr:from>
    <xdr:to>
      <xdr:col>14</xdr:col>
      <xdr:colOff>590550</xdr:colOff>
      <xdr:row>13</xdr:row>
      <xdr:rowOff>0</xdr:rowOff>
    </xdr:to>
    <xdr:cxnSp macro="">
      <xdr:nvCxnSpPr>
        <xdr:cNvPr id="5135" name="AutoShape 7">
          <a:extLst>
            <a:ext uri="{FF2B5EF4-FFF2-40B4-BE49-F238E27FC236}">
              <a16:creationId xmlns:a16="http://schemas.microsoft.com/office/drawing/2014/main" id="{116FC80A-23DE-4E9B-B19B-FFB74162CB8D}"/>
            </a:ext>
          </a:extLst>
        </xdr:cNvPr>
        <xdr:cNvCxnSpPr>
          <a:cxnSpLocks noChangeShapeType="1"/>
          <a:stCxn id="5129" idx="0"/>
          <a:endCxn id="5133" idx="2"/>
        </xdr:cNvCxnSpPr>
      </xdr:nvCxnSpPr>
      <xdr:spPr bwMode="auto">
        <a:xfrm flipV="1">
          <a:off x="6962775" y="1704975"/>
          <a:ext cx="0" cy="314325"/>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editAs="oneCell">
    <xdr:from>
      <xdr:col>12</xdr:col>
      <xdr:colOff>9525</xdr:colOff>
      <xdr:row>13</xdr:row>
      <xdr:rowOff>0</xdr:rowOff>
    </xdr:from>
    <xdr:to>
      <xdr:col>18</xdr:col>
      <xdr:colOff>28575</xdr:colOff>
      <xdr:row>24</xdr:row>
      <xdr:rowOff>19050</xdr:rowOff>
    </xdr:to>
    <xdr:sp macro="" textlink="">
      <xdr:nvSpPr>
        <xdr:cNvPr id="5129" name="Text Box 9">
          <a:extLst>
            <a:ext uri="{FF2B5EF4-FFF2-40B4-BE49-F238E27FC236}">
              <a16:creationId xmlns:a16="http://schemas.microsoft.com/office/drawing/2014/main" id="{1600735F-EF8A-41A2-8946-067F7145DDE9}"/>
            </a:ext>
          </a:extLst>
        </xdr:cNvPr>
        <xdr:cNvSpPr txBox="1">
          <a:spLocks noChangeArrowheads="1"/>
        </xdr:cNvSpPr>
      </xdr:nvSpPr>
      <xdr:spPr bwMode="auto">
        <a:xfrm>
          <a:off x="5038725" y="2019300"/>
          <a:ext cx="3838575" cy="1590675"/>
        </a:xfrm>
        <a:prstGeom prst="rect">
          <a:avLst/>
        </a:prstGeom>
        <a:solidFill>
          <a:srgbClr val="FFFFE1"/>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alpha val="50000"/>
            </a:srgbClr>
          </a:outerShdw>
        </a:effectLst>
      </xdr:spPr>
      <xdr:txBody>
        <a:bodyPr vertOverflow="clip" wrap="square" lIns="36000" tIns="36000" rIns="36000" bIns="36000" anchor="t" upright="1"/>
        <a:lstStyle/>
        <a:p>
          <a:pPr algn="l" rtl="0">
            <a:defRPr sz="1000"/>
          </a:pPr>
          <a:r>
            <a:rPr lang="en-AU" sz="800" b="1" i="0" u="none" strike="noStrike" baseline="0">
              <a:solidFill>
                <a:srgbClr val="000000"/>
              </a:solidFill>
              <a:latin typeface="Tahoma"/>
              <a:ea typeface="Tahoma"/>
              <a:cs typeface="Tahoma"/>
            </a:rPr>
            <a:t>Item No.</a:t>
          </a:r>
          <a:r>
            <a:rPr lang="en-AU" sz="800" b="0" i="0" u="none" strike="noStrike" baseline="0">
              <a:solidFill>
                <a:srgbClr val="000000"/>
              </a:solidFill>
              <a:latin typeface="Tahoma"/>
              <a:ea typeface="Tahoma"/>
              <a:cs typeface="Tahoma"/>
            </a:rPr>
            <a:t> is a simple counter, which uses conditional formatting to hide unused counters.  This is used to look up the data to be used in the chart.</a:t>
          </a:r>
        </a:p>
        <a:p>
          <a:pPr algn="l" rtl="0">
            <a:defRPr sz="1000"/>
          </a:pPr>
          <a:endParaRPr lang="en-AU" sz="800" b="0" i="0" u="none" strike="noStrike" baseline="0">
            <a:solidFill>
              <a:srgbClr val="000000"/>
            </a:solidFill>
            <a:latin typeface="Tahoma"/>
            <a:ea typeface="Tahoma"/>
            <a:cs typeface="Tahoma"/>
          </a:endParaRPr>
        </a:p>
        <a:p>
          <a:pPr algn="l" rtl="0">
            <a:defRPr sz="1000"/>
          </a:pPr>
          <a:r>
            <a:rPr lang="en-AU" sz="800" b="1" i="0" u="none" strike="noStrike" baseline="0">
              <a:solidFill>
                <a:srgbClr val="000000"/>
              </a:solidFill>
              <a:latin typeface="Tahoma"/>
              <a:ea typeface="Tahoma"/>
              <a:cs typeface="Tahoma"/>
            </a:rPr>
            <a:t>In Use Flag</a:t>
          </a:r>
          <a:r>
            <a:rPr lang="en-AU" sz="800" b="0" i="0" u="none" strike="noStrike" baseline="0">
              <a:solidFill>
                <a:srgbClr val="000000"/>
              </a:solidFill>
              <a:latin typeface="Tahoma"/>
              <a:ea typeface="Tahoma"/>
              <a:cs typeface="Tahoma"/>
            </a:rPr>
            <a:t> checks to see whether the referenced data is an empty string.  If not, it is assumed to be in use.  This is a simplification of what would probably be required in practice (e.g. if data is not populated but check box is ticked, reference would still be assumed to be not in use).  The point of this example is purely to demonstrate the concept of dynamic charts.</a:t>
          </a:r>
        </a:p>
        <a:p>
          <a:pPr algn="l" rtl="0">
            <a:defRPr sz="1000"/>
          </a:pPr>
          <a:endParaRPr lang="en-AU" sz="800" b="0" i="0" u="none" strike="noStrike" baseline="0">
            <a:solidFill>
              <a:srgbClr val="000000"/>
            </a:solidFill>
            <a:latin typeface="Tahoma"/>
            <a:ea typeface="Tahoma"/>
            <a:cs typeface="Tahoma"/>
          </a:endParaRPr>
        </a:p>
        <a:p>
          <a:pPr algn="l" rtl="0">
            <a:defRPr sz="1000"/>
          </a:pPr>
          <a:r>
            <a:rPr lang="en-AU" sz="800" b="1" i="0" u="none" strike="noStrike" baseline="0">
              <a:solidFill>
                <a:srgbClr val="000000"/>
              </a:solidFill>
              <a:latin typeface="Tahoma"/>
              <a:ea typeface="Tahoma"/>
              <a:cs typeface="Tahoma"/>
            </a:rPr>
            <a:t>Title</a:t>
          </a:r>
          <a:r>
            <a:rPr lang="en-AU" sz="800" b="0" i="0" u="none" strike="noStrike" baseline="0">
              <a:solidFill>
                <a:srgbClr val="000000"/>
              </a:solidFill>
              <a:latin typeface="Tahoma"/>
              <a:ea typeface="Tahoma"/>
              <a:cs typeface="Tahoma"/>
            </a:rPr>
            <a:t> and </a:t>
          </a:r>
          <a:r>
            <a:rPr lang="en-AU" sz="800" b="1" i="0" u="none" strike="noStrike" baseline="0">
              <a:solidFill>
                <a:srgbClr val="000000"/>
              </a:solidFill>
              <a:latin typeface="Tahoma"/>
              <a:ea typeface="Tahoma"/>
              <a:cs typeface="Tahoma"/>
            </a:rPr>
            <a:t>Amount</a:t>
          </a:r>
          <a:r>
            <a:rPr lang="en-AU" sz="800" b="0" i="0" u="none" strike="noStrike" baseline="0">
              <a:solidFill>
                <a:srgbClr val="000000"/>
              </a:solidFill>
              <a:latin typeface="Tahoma"/>
              <a:ea typeface="Tahoma"/>
              <a:cs typeface="Tahoma"/>
            </a:rPr>
            <a:t> referenced from Chart Data assumptions sheet.</a:t>
          </a:r>
        </a:p>
      </xdr:txBody>
    </xdr:sp>
    <xdr:clientData/>
  </xdr:twoCellAnchor>
  <xdr:twoCellAnchor editAs="oneCell">
    <xdr:from>
      <xdr:col>1</xdr:col>
      <xdr:colOff>9525</xdr:colOff>
      <xdr:row>27</xdr:row>
      <xdr:rowOff>0</xdr:rowOff>
    </xdr:from>
    <xdr:to>
      <xdr:col>18</xdr:col>
      <xdr:colOff>28575</xdr:colOff>
      <xdr:row>35</xdr:row>
      <xdr:rowOff>38100</xdr:rowOff>
    </xdr:to>
    <xdr:sp macro="" textlink="">
      <xdr:nvSpPr>
        <xdr:cNvPr id="5130" name="Text Box 10">
          <a:extLst>
            <a:ext uri="{FF2B5EF4-FFF2-40B4-BE49-F238E27FC236}">
              <a16:creationId xmlns:a16="http://schemas.microsoft.com/office/drawing/2014/main" id="{913465A1-4FED-4F04-B307-D5ED5ED52ED5}"/>
            </a:ext>
          </a:extLst>
        </xdr:cNvPr>
        <xdr:cNvSpPr txBox="1">
          <a:spLocks noChangeArrowheads="1"/>
        </xdr:cNvSpPr>
      </xdr:nvSpPr>
      <xdr:spPr bwMode="auto">
        <a:xfrm>
          <a:off x="228600" y="4019550"/>
          <a:ext cx="8648700" cy="1181100"/>
        </a:xfrm>
        <a:prstGeom prst="rect">
          <a:avLst/>
        </a:prstGeom>
        <a:solidFill>
          <a:srgbClr val="FFFFE1"/>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alpha val="50000"/>
            </a:srgbClr>
          </a:outerShdw>
        </a:effectLst>
      </xdr:spPr>
      <xdr:txBody>
        <a:bodyPr vertOverflow="clip" wrap="square" lIns="36000" tIns="36000" rIns="36000" bIns="36000" anchor="t" upright="1"/>
        <a:lstStyle/>
        <a:p>
          <a:pPr algn="l" rtl="0">
            <a:defRPr sz="1000"/>
          </a:pPr>
          <a:r>
            <a:rPr lang="en-AU" sz="800" b="0" i="0" u="none" strike="noStrike" baseline="0">
              <a:solidFill>
                <a:srgbClr val="000000"/>
              </a:solidFill>
              <a:latin typeface="Tahoma"/>
              <a:ea typeface="Tahoma"/>
              <a:cs typeface="Tahoma"/>
            </a:rPr>
            <a:t>Chart works by using dynamic ranges for the data set (i.e. range widens and narrows depending upon the number of data points).  This is done by summing the In Use Flags (cells N8:R8 above - grouped) to construct the size of the width of the range and using an OFFSET function, i.e.</a:t>
          </a:r>
        </a:p>
        <a:p>
          <a:pPr algn="l" rtl="0">
            <a:defRPr sz="1000"/>
          </a:pPr>
          <a:endParaRPr lang="en-AU" sz="800" b="0" i="0" u="none" strike="noStrike" baseline="0">
            <a:solidFill>
              <a:srgbClr val="000000"/>
            </a:solidFill>
            <a:latin typeface="Tahoma"/>
            <a:ea typeface="Tahoma"/>
            <a:cs typeface="Tahoma"/>
          </a:endParaRPr>
        </a:p>
        <a:p>
          <a:pPr algn="l" rtl="0">
            <a:defRPr sz="1000"/>
          </a:pPr>
          <a:r>
            <a:rPr lang="en-AU" sz="800" b="1" i="0" u="none" strike="noStrike" baseline="0">
              <a:solidFill>
                <a:srgbClr val="000000"/>
              </a:solidFill>
              <a:latin typeface="Tahoma"/>
              <a:ea typeface="Tahoma"/>
              <a:cs typeface="Tahoma"/>
            </a:rPr>
            <a:t>Amount_Data_Dynamic_Range</a:t>
          </a:r>
          <a:r>
            <a:rPr lang="en-AU" sz="800" b="0" i="0" u="none" strike="noStrike" baseline="0">
              <a:solidFill>
                <a:srgbClr val="000000"/>
              </a:solidFill>
              <a:latin typeface="Tahoma"/>
              <a:ea typeface="Tahoma"/>
              <a:cs typeface="Tahoma"/>
            </a:rPr>
            <a:t> = OFFSET(Example_Chart_Output_BO!$N$10,0,0,1,SUM(Example_Chart_Output_BO!$N$8:$R$8)) and</a:t>
          </a:r>
        </a:p>
        <a:p>
          <a:pPr algn="l" rtl="0">
            <a:defRPr sz="1000"/>
          </a:pPr>
          <a:r>
            <a:rPr lang="en-AU" sz="800" b="1" i="0" u="none" strike="noStrike" baseline="0">
              <a:solidFill>
                <a:srgbClr val="000000"/>
              </a:solidFill>
              <a:latin typeface="Tahoma"/>
              <a:ea typeface="Tahoma"/>
              <a:cs typeface="Tahoma"/>
            </a:rPr>
            <a:t>Title_Data_Dynamic_Range</a:t>
          </a:r>
          <a:r>
            <a:rPr lang="en-AU" sz="800" b="0" i="0" u="none" strike="noStrike" baseline="0">
              <a:solidFill>
                <a:srgbClr val="000000"/>
              </a:solidFill>
              <a:latin typeface="Tahoma"/>
              <a:ea typeface="Tahoma"/>
              <a:cs typeface="Tahoma"/>
            </a:rPr>
            <a:t> = OFFSET(Example_Chart_Output_BO!$N$9,0,0,1,SUM(Example_Chart_Output_BO!$N$8:$R$8)).</a:t>
          </a:r>
        </a:p>
        <a:p>
          <a:pPr algn="l" rtl="0">
            <a:defRPr sz="1000"/>
          </a:pPr>
          <a:endParaRPr lang="en-AU" sz="800" b="0" i="0" u="none" strike="noStrike" baseline="0">
            <a:solidFill>
              <a:srgbClr val="000000"/>
            </a:solidFill>
            <a:latin typeface="Tahoma"/>
            <a:ea typeface="Tahoma"/>
            <a:cs typeface="Tahoma"/>
          </a:endParaRPr>
        </a:p>
        <a:p>
          <a:pPr algn="l" rtl="0">
            <a:defRPr sz="1000"/>
          </a:pPr>
          <a:r>
            <a:rPr lang="en-AU" sz="800" b="0" i="0" u="none" strike="noStrike" baseline="0">
              <a:solidFill>
                <a:srgbClr val="000000"/>
              </a:solidFill>
              <a:latin typeface="Tahoma"/>
              <a:ea typeface="Tahoma"/>
              <a:cs typeface="Tahoma"/>
            </a:rPr>
            <a:t>Not all functions are allowed to determine widths / heights of dynamic ranges (e.g. COUNTBLANK cannot be).  Mainly a case of trial and error!</a:t>
          </a:r>
        </a:p>
      </xdr:txBody>
    </xdr:sp>
    <xdr:clientData/>
  </xdr:twoCellAnchor>
  <xdr:twoCellAnchor>
    <xdr:from>
      <xdr:col>7</xdr:col>
      <xdr:colOff>180975</xdr:colOff>
      <xdr:row>24</xdr:row>
      <xdr:rowOff>0</xdr:rowOff>
    </xdr:from>
    <xdr:to>
      <xdr:col>10</xdr:col>
      <xdr:colOff>361950</xdr:colOff>
      <xdr:row>27</xdr:row>
      <xdr:rowOff>0</xdr:rowOff>
    </xdr:to>
    <xdr:cxnSp macro="">
      <xdr:nvCxnSpPr>
        <xdr:cNvPr id="5138" name="AutoShape 11">
          <a:extLst>
            <a:ext uri="{FF2B5EF4-FFF2-40B4-BE49-F238E27FC236}">
              <a16:creationId xmlns:a16="http://schemas.microsoft.com/office/drawing/2014/main" id="{3F3F8CA2-CBD6-4EDE-88A3-4FE8C59CB25A}"/>
            </a:ext>
          </a:extLst>
        </xdr:cNvPr>
        <xdr:cNvCxnSpPr>
          <a:cxnSpLocks noChangeShapeType="1"/>
          <a:stCxn id="5130" idx="0"/>
          <a:endCxn id="5134" idx="2"/>
        </xdr:cNvCxnSpPr>
      </xdr:nvCxnSpPr>
      <xdr:spPr bwMode="auto">
        <a:xfrm rot="5400000" flipH="1">
          <a:off x="3319462" y="2786063"/>
          <a:ext cx="428625" cy="2038350"/>
        </a:xfrm>
        <a:prstGeom prst="bentConnector3">
          <a:avLst>
            <a:gd name="adj1" fmla="val 48889"/>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editAs="oneCell">
    <xdr:from>
      <xdr:col>9</xdr:col>
      <xdr:colOff>0</xdr:colOff>
      <xdr:row>1</xdr:row>
      <xdr:rowOff>0</xdr:rowOff>
    </xdr:from>
    <xdr:to>
      <xdr:col>13</xdr:col>
      <xdr:colOff>47625</xdr:colOff>
      <xdr:row>2</xdr:row>
      <xdr:rowOff>76200</xdr:rowOff>
    </xdr:to>
    <xdr:sp macro="" textlink="">
      <xdr:nvSpPr>
        <xdr:cNvPr id="5132" name="Text Box 12">
          <a:extLst>
            <a:ext uri="{FF2B5EF4-FFF2-40B4-BE49-F238E27FC236}">
              <a16:creationId xmlns:a16="http://schemas.microsoft.com/office/drawing/2014/main" id="{1A5285C5-532E-48F4-AA01-5CC3891E31C1}"/>
            </a:ext>
          </a:extLst>
        </xdr:cNvPr>
        <xdr:cNvSpPr txBox="1">
          <a:spLocks noChangeArrowheads="1"/>
        </xdr:cNvSpPr>
      </xdr:nvSpPr>
      <xdr:spPr bwMode="auto">
        <a:xfrm>
          <a:off x="3571875" y="228600"/>
          <a:ext cx="2228850" cy="276225"/>
        </a:xfrm>
        <a:prstGeom prst="rect">
          <a:avLst/>
        </a:prstGeom>
        <a:solidFill>
          <a:srgbClr val="FFFFE1"/>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35921" dir="2700000" algn="ctr" rotWithShape="0">
            <a:srgbClr val="808080">
              <a:alpha val="50000"/>
            </a:srgbClr>
          </a:outerShdw>
        </a:effectLst>
      </xdr:spPr>
      <xdr:txBody>
        <a:bodyPr vertOverflow="clip" wrap="square" lIns="36000" tIns="36000" rIns="36000" bIns="36000" anchor="t" upright="1"/>
        <a:lstStyle/>
        <a:p>
          <a:pPr algn="l" rtl="0">
            <a:defRPr sz="1000"/>
          </a:pPr>
          <a:r>
            <a:rPr lang="en-AU" sz="800" b="1" i="0" u="none" strike="noStrike" baseline="0">
              <a:solidFill>
                <a:srgbClr val="000000"/>
              </a:solidFill>
              <a:latin typeface="Tahoma"/>
              <a:ea typeface="Tahoma"/>
              <a:cs typeface="Tahoma"/>
            </a:rPr>
            <a:t>Continues from previous worksheet</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0</xdr:colOff>
      <xdr:row>8</xdr:row>
      <xdr:rowOff>0</xdr:rowOff>
    </xdr:from>
    <xdr:to>
      <xdr:col>9</xdr:col>
      <xdr:colOff>0</xdr:colOff>
      <xdr:row>9</xdr:row>
      <xdr:rowOff>0</xdr:rowOff>
    </xdr:to>
    <xdr:sp macro="" textlink="">
      <xdr:nvSpPr>
        <xdr:cNvPr id="6145" name="Check Box 1" hidden="1">
          <a:extLst>
            <a:ext uri="{63B3BB69-23CF-44E3-9099-C40C66FF867C}">
              <a14:compatExt xmlns:a14="http://schemas.microsoft.com/office/drawing/2010/main" spid="_x0000_s6145"/>
            </a:ext>
            <a:ext uri="{FF2B5EF4-FFF2-40B4-BE49-F238E27FC236}">
              <a16:creationId xmlns:a16="http://schemas.microsoft.com/office/drawing/2014/main" id="{F2AFE000-8B01-4682-ACAF-2F18598CA983}"/>
            </a:ext>
          </a:extLst>
        </xdr:cNvPr>
        <xdr:cNvSpPr/>
      </xdr:nvSpPr>
      <xdr:spPr bwMode="auto">
        <a:xfrm>
          <a:off x="0" y="0"/>
          <a:ext cx="0" cy="0"/>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Show error message in model name (if linked)?</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sumproduct.com/" TargetMode="External"/><Relationship Id="rId1" Type="http://schemas.openxmlformats.org/officeDocument/2006/relationships/hyperlink" Target="mailto:liam.bastick@sumproduct.com"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fitToPage="1"/>
  </sheetPr>
  <dimension ref="A1:I25"/>
  <sheetViews>
    <sheetView showGridLines="0" zoomScaleNormal="100" workbookViewId="0"/>
  </sheetViews>
  <sheetFormatPr defaultColWidth="10.83203125" defaultRowHeight="11.25"/>
  <cols>
    <col min="1" max="2" width="10.83203125" customWidth="1"/>
    <col min="3" max="4" width="3.83203125" customWidth="1"/>
  </cols>
  <sheetData>
    <row r="1" spans="1:6">
      <c r="A1" s="5" t="s">
        <v>0</v>
      </c>
    </row>
    <row r="9" spans="1:6" ht="18">
      <c r="C9" s="1" t="s">
        <v>1</v>
      </c>
    </row>
    <row r="10" spans="1:6" ht="15.75">
      <c r="C10" s="101" t="s">
        <v>2</v>
      </c>
    </row>
    <row r="11" spans="1:6">
      <c r="C11" s="103" t="s">
        <v>3</v>
      </c>
      <c r="D11" s="103"/>
      <c r="E11" s="103"/>
      <c r="F11" s="103"/>
    </row>
    <row r="19" spans="3:9">
      <c r="C19" s="2" t="s">
        <v>4</v>
      </c>
    </row>
    <row r="21" spans="3:9">
      <c r="C21" s="2" t="s">
        <v>5</v>
      </c>
    </row>
    <row r="22" spans="3:9">
      <c r="C22" s="3" t="s">
        <v>6</v>
      </c>
    </row>
    <row r="24" spans="3:9">
      <c r="C24" s="3" t="s">
        <v>7</v>
      </c>
      <c r="G24" s="103" t="s">
        <v>8</v>
      </c>
      <c r="H24" s="103"/>
      <c r="I24" s="103"/>
    </row>
    <row r="25" spans="3:9">
      <c r="C25" s="3" t="s">
        <v>9</v>
      </c>
      <c r="G25" s="103" t="s">
        <v>10</v>
      </c>
      <c r="H25" s="103"/>
      <c r="I25" s="103"/>
    </row>
  </sheetData>
  <mergeCells count="3">
    <mergeCell ref="G25:I25"/>
    <mergeCell ref="C11:F11"/>
    <mergeCell ref="G24:I24"/>
  </mergeCells>
  <phoneticPr fontId="0" type="noConversion"/>
  <hyperlinks>
    <hyperlink ref="C11" location="HL_Home" tooltip="Go to Table of Contents" display="HL_Home" xr:uid="{00000000-0004-0000-0000-000000000000}"/>
    <hyperlink ref="G24" r:id="rId1" xr:uid="{00000000-0004-0000-0000-000001000000}"/>
    <hyperlink ref="G25" r:id="rId2" xr:uid="{00000000-0004-0000-0000-000002000000}"/>
  </hyperlinks>
  <pageMargins left="0.39370078740157499" right="0.39370078740157499" top="0.59055118110236249" bottom="0.98425196850393748" header="0" footer="0.31496062992125973"/>
  <pageSetup paperSize="9" orientation="landscape" r:id="rId3"/>
  <headerFooter alignWithMargins="0">
    <oddFooter>&amp;L&amp;"Arial,Bold"&amp;7&amp;F
&amp;A
Printed: &amp;T on &amp;D&amp;C&amp;"Arial,Bold"&amp;10Page &amp;P of &amp;N&amp;RSumProduct Pty Ltd</oddFooter>
  </headerFooter>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autoPageBreaks="0" fitToPage="1"/>
  </sheetPr>
  <dimension ref="A1:M38"/>
  <sheetViews>
    <sheetView showGridLines="0" workbookViewId="0">
      <pane xSplit="1" ySplit="4" topLeftCell="B5" activePane="bottomRight" state="frozen"/>
      <selection pane="bottomRight" activeCell="C17" sqref="C17:C20"/>
      <selection pane="bottomLeft" activeCell="C17" sqref="C17:C20"/>
      <selection pane="topRight" activeCell="C17" sqref="C17:C20"/>
    </sheetView>
  </sheetViews>
  <sheetFormatPr defaultColWidth="3.83203125" defaultRowHeight="11.25"/>
  <cols>
    <col min="1" max="2" width="3.83203125" customWidth="1"/>
    <col min="3" max="3" width="30.83203125" customWidth="1"/>
    <col min="4" max="4" width="3.83203125" customWidth="1"/>
    <col min="5" max="5" width="15.83203125" customWidth="1"/>
    <col min="6" max="6" width="3.83203125" customWidth="1"/>
    <col min="7" max="7" width="30.83203125" customWidth="1"/>
    <col min="8" max="8" width="3.83203125" customWidth="1"/>
    <col min="9" max="9" width="15.83203125" customWidth="1"/>
    <col min="10" max="10" width="3.83203125" customWidth="1"/>
    <col min="11" max="11" width="30.83203125" customWidth="1"/>
    <col min="12" max="12" width="3.83203125" customWidth="1"/>
    <col min="13" max="13" width="20.83203125" customWidth="1"/>
    <col min="14" max="14" width="3.83203125" customWidth="1"/>
    <col min="15" max="15" width="30.83203125" customWidth="1"/>
    <col min="16" max="16" width="3.83203125" customWidth="1"/>
    <col min="17" max="17" width="30.83203125" customWidth="1"/>
    <col min="18" max="18" width="3.83203125" customWidth="1"/>
    <col min="19" max="19" width="30.83203125" customWidth="1"/>
    <col min="20" max="20" width="3.83203125" customWidth="1"/>
    <col min="21" max="21" width="30.83203125" customWidth="1"/>
    <col min="22" max="22" width="3.83203125" customWidth="1"/>
    <col min="23" max="23" width="30.83203125" customWidth="1"/>
    <col min="24" max="24" width="3.83203125" customWidth="1"/>
    <col min="25" max="25" width="30.83203125" customWidth="1"/>
    <col min="26" max="26" width="3.83203125" customWidth="1"/>
    <col min="27" max="27" width="30.83203125" customWidth="1"/>
    <col min="28" max="28" width="3.83203125" customWidth="1"/>
    <col min="29" max="29" width="30.83203125" customWidth="1"/>
    <col min="30" max="30" width="3.83203125" customWidth="1"/>
    <col min="31" max="31" width="30.83203125" customWidth="1"/>
    <col min="32" max="32" width="3.83203125" customWidth="1"/>
    <col min="33" max="33" width="30.83203125" customWidth="1"/>
    <col min="34" max="34" width="3.83203125" customWidth="1"/>
    <col min="35" max="35" width="30.83203125" customWidth="1"/>
    <col min="36" max="36" width="3.83203125" customWidth="1"/>
    <col min="37" max="37" width="30.83203125" customWidth="1"/>
    <col min="38" max="38" width="3.83203125" customWidth="1"/>
    <col min="39" max="39" width="30.83203125" customWidth="1"/>
    <col min="40" max="40" width="3.83203125" customWidth="1"/>
    <col min="41" max="41" width="30.83203125" customWidth="1"/>
    <col min="42" max="42" width="3.83203125" customWidth="1"/>
    <col min="43" max="43" width="30.83203125" customWidth="1"/>
    <col min="44" max="44" width="3.83203125" customWidth="1"/>
    <col min="45" max="45" width="30.83203125" customWidth="1"/>
    <col min="46" max="46" width="3.83203125" customWidth="1"/>
    <col min="47" max="47" width="30.83203125" customWidth="1"/>
    <col min="48" max="48" width="3.83203125" customWidth="1"/>
    <col min="49" max="49" width="30.83203125" customWidth="1"/>
    <col min="50" max="50" width="3.83203125" customWidth="1"/>
    <col min="51" max="51" width="30.83203125" customWidth="1"/>
    <col min="52" max="52" width="3.83203125" customWidth="1"/>
    <col min="53" max="53" width="30.83203125" customWidth="1"/>
    <col min="54" max="54" width="3.83203125" customWidth="1"/>
    <col min="55" max="55" width="30.83203125" customWidth="1"/>
    <col min="56" max="56" width="3.83203125" customWidth="1"/>
    <col min="57" max="57" width="30.83203125" customWidth="1"/>
    <col min="58" max="58" width="3.83203125" customWidth="1"/>
    <col min="59" max="59" width="30.83203125" customWidth="1"/>
    <col min="60" max="60" width="3.83203125" customWidth="1"/>
    <col min="61" max="61" width="30.83203125" customWidth="1"/>
    <col min="62" max="62" width="3.83203125" customWidth="1"/>
    <col min="63" max="63" width="30.83203125" customWidth="1"/>
    <col min="64" max="64" width="3.83203125" customWidth="1"/>
    <col min="65" max="65" width="30.83203125" customWidth="1"/>
    <col min="66" max="66" width="3.83203125" customWidth="1"/>
    <col min="67" max="67" width="30.83203125" customWidth="1"/>
    <col min="68" max="68" width="3.83203125" customWidth="1"/>
    <col min="69" max="69" width="30.83203125" customWidth="1"/>
    <col min="70" max="70" width="3.83203125" customWidth="1"/>
    <col min="71" max="71" width="30.83203125" customWidth="1"/>
    <col min="72" max="72" width="3.83203125" customWidth="1"/>
    <col min="73" max="73" width="30.83203125" customWidth="1"/>
    <col min="74" max="74" width="3.83203125" customWidth="1"/>
    <col min="75" max="75" width="30.83203125" customWidth="1"/>
    <col min="76" max="76" width="3.83203125" customWidth="1"/>
    <col min="77" max="77" width="30.83203125" customWidth="1"/>
    <col min="78" max="78" width="3.83203125" customWidth="1"/>
    <col min="79" max="79" width="30.83203125" customWidth="1"/>
    <col min="80" max="80" width="3.83203125" customWidth="1"/>
    <col min="81" max="81" width="30.83203125" customWidth="1"/>
    <col min="82" max="82" width="3.83203125" customWidth="1"/>
    <col min="83" max="83" width="30.83203125" customWidth="1"/>
    <col min="84" max="84" width="3.83203125" customWidth="1"/>
    <col min="85" max="85" width="30.83203125" customWidth="1"/>
    <col min="86" max="86" width="3.83203125" customWidth="1"/>
    <col min="87" max="87" width="30.83203125" customWidth="1"/>
    <col min="88" max="88" width="3.83203125" customWidth="1"/>
    <col min="89" max="89" width="30.83203125" customWidth="1"/>
    <col min="90" max="90" width="3.83203125" customWidth="1"/>
    <col min="91" max="91" width="30.83203125" customWidth="1"/>
    <col min="92" max="92" width="3.83203125" customWidth="1"/>
    <col min="93" max="93" width="30.83203125" customWidth="1"/>
    <col min="94" max="94" width="3.83203125" customWidth="1"/>
    <col min="95" max="95" width="30.83203125" customWidth="1"/>
    <col min="96" max="96" width="3.83203125" customWidth="1"/>
    <col min="97" max="97" width="30.83203125" customWidth="1"/>
    <col min="98" max="98" width="3.83203125" customWidth="1"/>
    <col min="99" max="99" width="30.83203125" customWidth="1"/>
    <col min="100" max="100" width="3.83203125" customWidth="1"/>
    <col min="101" max="101" width="30.83203125" customWidth="1"/>
    <col min="102" max="102" width="3.83203125" customWidth="1"/>
    <col min="103" max="103" width="30.83203125" customWidth="1"/>
    <col min="104" max="104" width="3.83203125" customWidth="1"/>
    <col min="105" max="105" width="30.83203125" customWidth="1"/>
    <col min="106" max="106" width="3.83203125" customWidth="1"/>
    <col min="107" max="107" width="30.83203125" customWidth="1"/>
    <col min="108" max="108" width="3.83203125" customWidth="1"/>
    <col min="109" max="109" width="30.83203125" customWidth="1"/>
    <col min="110" max="110" width="3.83203125" customWidth="1"/>
    <col min="111" max="111" width="30.83203125" customWidth="1"/>
    <col min="112" max="112" width="3.83203125" customWidth="1"/>
    <col min="113" max="113" width="30.83203125" customWidth="1"/>
    <col min="114" max="114" width="3.83203125" customWidth="1"/>
    <col min="115" max="115" width="30.83203125" customWidth="1"/>
    <col min="116" max="116" width="3.83203125" customWidth="1"/>
    <col min="117" max="117" width="30.83203125" customWidth="1"/>
    <col min="118" max="118" width="3.83203125" customWidth="1"/>
    <col min="119" max="119" width="30.83203125" customWidth="1"/>
    <col min="120" max="120" width="3.83203125" customWidth="1"/>
    <col min="121" max="121" width="30.83203125" customWidth="1"/>
    <col min="122" max="122" width="3.83203125" customWidth="1"/>
    <col min="123" max="123" width="30.83203125" customWidth="1"/>
    <col min="124" max="124" width="3.83203125" customWidth="1"/>
    <col min="125" max="125" width="30.83203125" customWidth="1"/>
    <col min="126" max="126" width="3.83203125" customWidth="1"/>
    <col min="127" max="127" width="30.83203125" customWidth="1"/>
    <col min="128" max="128" width="3.83203125" customWidth="1"/>
    <col min="129" max="129" width="30.83203125" customWidth="1"/>
    <col min="130" max="130" width="3.83203125" customWidth="1"/>
    <col min="131" max="131" width="30.83203125" customWidth="1"/>
    <col min="132" max="132" width="3.83203125" customWidth="1"/>
    <col min="133" max="133" width="30.83203125" customWidth="1"/>
    <col min="134" max="134" width="3.83203125" customWidth="1"/>
    <col min="135" max="135" width="30.83203125" customWidth="1"/>
    <col min="136" max="136" width="3.83203125" customWidth="1"/>
    <col min="137" max="137" width="30.83203125" customWidth="1"/>
    <col min="138" max="138" width="3.83203125" customWidth="1"/>
    <col min="139" max="139" width="30.83203125" customWidth="1"/>
    <col min="140" max="140" width="3.83203125" customWidth="1"/>
    <col min="141" max="141" width="30.83203125" customWidth="1"/>
    <col min="142" max="142" width="3.83203125" customWidth="1"/>
    <col min="143" max="143" width="30.83203125" customWidth="1"/>
    <col min="144" max="144" width="3.83203125" customWidth="1"/>
    <col min="145" max="145" width="30.83203125" customWidth="1"/>
    <col min="146" max="146" width="3.83203125" customWidth="1"/>
    <col min="147" max="147" width="30.83203125" customWidth="1"/>
    <col min="148" max="148" width="3.83203125" customWidth="1"/>
    <col min="149" max="149" width="30.83203125" customWidth="1"/>
    <col min="150" max="150" width="3.83203125" customWidth="1"/>
    <col min="151" max="151" width="30.83203125" customWidth="1"/>
    <col min="152" max="152" width="3.83203125" customWidth="1"/>
    <col min="153" max="153" width="30.83203125" customWidth="1"/>
    <col min="154" max="154" width="3.83203125" customWidth="1"/>
    <col min="155" max="155" width="30.83203125" customWidth="1"/>
    <col min="156" max="156" width="3.83203125" customWidth="1"/>
    <col min="157" max="157" width="30.83203125" customWidth="1"/>
    <col min="158" max="158" width="3.83203125" customWidth="1"/>
    <col min="159" max="159" width="30.83203125" customWidth="1"/>
    <col min="160" max="160" width="3.83203125" customWidth="1"/>
    <col min="161" max="161" width="30.83203125" customWidth="1"/>
    <col min="162" max="162" width="3.83203125" customWidth="1"/>
    <col min="163" max="163" width="30.83203125" customWidth="1"/>
    <col min="164" max="164" width="3.83203125" customWidth="1"/>
    <col min="165" max="165" width="30.83203125" customWidth="1"/>
    <col min="166" max="166" width="3.83203125" customWidth="1"/>
    <col min="167" max="167" width="30.83203125" customWidth="1"/>
    <col min="168" max="168" width="3.83203125" customWidth="1"/>
    <col min="169" max="169" width="30.83203125" customWidth="1"/>
    <col min="170" max="170" width="3.83203125" customWidth="1"/>
    <col min="171" max="171" width="30.83203125" customWidth="1"/>
    <col min="172" max="172" width="3.83203125" customWidth="1"/>
    <col min="173" max="173" width="30.83203125" customWidth="1"/>
    <col min="174" max="174" width="3.83203125" customWidth="1"/>
    <col min="175" max="175" width="30.83203125" customWidth="1"/>
    <col min="176" max="176" width="3.83203125" customWidth="1"/>
    <col min="177" max="177" width="30.83203125" customWidth="1"/>
    <col min="178" max="178" width="3.83203125" customWidth="1"/>
    <col min="179" max="179" width="30.83203125" customWidth="1"/>
    <col min="180" max="180" width="3.83203125" customWidth="1"/>
    <col min="181" max="181" width="30.83203125" customWidth="1"/>
    <col min="182" max="182" width="3.83203125" customWidth="1"/>
    <col min="183" max="183" width="30.83203125" customWidth="1"/>
    <col min="184" max="184" width="3.83203125" customWidth="1"/>
    <col min="185" max="185" width="30.83203125" customWidth="1"/>
    <col min="186" max="186" width="3.83203125" customWidth="1"/>
    <col min="187" max="187" width="30.83203125" customWidth="1"/>
    <col min="188" max="188" width="3.83203125" customWidth="1"/>
    <col min="189" max="189" width="30.83203125" customWidth="1"/>
    <col min="190" max="190" width="3.83203125" customWidth="1"/>
    <col min="191" max="191" width="30.83203125" customWidth="1"/>
    <col min="192" max="192" width="3.83203125" customWidth="1"/>
    <col min="193" max="193" width="30.83203125" customWidth="1"/>
    <col min="194" max="194" width="3.83203125" customWidth="1"/>
    <col min="195" max="195" width="30.83203125" customWidth="1"/>
    <col min="196" max="196" width="3.83203125" customWidth="1"/>
    <col min="197" max="197" width="30.83203125" customWidth="1"/>
    <col min="198" max="198" width="3.83203125" customWidth="1"/>
    <col min="199" max="199" width="30.83203125" customWidth="1"/>
    <col min="200" max="200" width="3.83203125" customWidth="1"/>
    <col min="201" max="201" width="30.83203125" customWidth="1"/>
    <col min="202" max="202" width="3.83203125" customWidth="1"/>
    <col min="203" max="203" width="30.83203125" customWidth="1"/>
    <col min="204" max="204" width="3.83203125" customWidth="1"/>
    <col min="205" max="205" width="30.83203125" customWidth="1"/>
    <col min="206" max="206" width="3.83203125" customWidth="1"/>
    <col min="207" max="207" width="30.83203125" customWidth="1"/>
    <col min="208" max="208" width="3.83203125" customWidth="1"/>
    <col min="209" max="209" width="30.83203125" customWidth="1"/>
    <col min="210" max="210" width="3.83203125" customWidth="1"/>
    <col min="211" max="211" width="30.83203125" customWidth="1"/>
    <col min="212" max="212" width="3.83203125" customWidth="1"/>
    <col min="213" max="213" width="30.83203125" customWidth="1"/>
    <col min="214" max="214" width="3.83203125" customWidth="1"/>
    <col min="215" max="215" width="30.83203125" customWidth="1"/>
    <col min="216" max="216" width="3.83203125" customWidth="1"/>
    <col min="217" max="217" width="30.83203125" customWidth="1"/>
    <col min="218" max="218" width="3.83203125" customWidth="1"/>
    <col min="219" max="219" width="30.83203125" customWidth="1"/>
    <col min="220" max="220" width="3.83203125" customWidth="1"/>
    <col min="221" max="221" width="30.83203125" customWidth="1"/>
    <col min="222" max="222" width="3.83203125" customWidth="1"/>
    <col min="223" max="223" width="30.83203125" customWidth="1"/>
    <col min="224" max="224" width="3.83203125" customWidth="1"/>
    <col min="225" max="225" width="30.83203125" customWidth="1"/>
    <col min="226" max="226" width="3.83203125" customWidth="1"/>
    <col min="227" max="227" width="30.83203125" customWidth="1"/>
    <col min="228" max="228" width="3.83203125" customWidth="1"/>
    <col min="229" max="229" width="30.83203125" customWidth="1"/>
    <col min="230" max="230" width="3.83203125" customWidth="1"/>
    <col min="231" max="231" width="30.83203125" customWidth="1"/>
    <col min="232" max="232" width="3.83203125" customWidth="1"/>
    <col min="233" max="233" width="30.83203125" customWidth="1"/>
    <col min="234" max="234" width="3.83203125" customWidth="1"/>
    <col min="235" max="235" width="30.83203125" customWidth="1"/>
    <col min="236" max="236" width="3.83203125" customWidth="1"/>
    <col min="237" max="237" width="30.83203125" customWidth="1"/>
    <col min="238" max="238" width="3.83203125" customWidth="1"/>
    <col min="239" max="239" width="30.83203125" customWidth="1"/>
    <col min="240" max="240" width="3.83203125" customWidth="1"/>
    <col min="241" max="241" width="30.83203125" customWidth="1"/>
    <col min="242" max="242" width="3.83203125" customWidth="1"/>
    <col min="243" max="243" width="30.83203125" customWidth="1"/>
    <col min="244" max="244" width="3.83203125" customWidth="1"/>
    <col min="245" max="245" width="30.83203125" customWidth="1"/>
    <col min="246" max="246" width="3.83203125" customWidth="1"/>
    <col min="247" max="247" width="30.83203125" customWidth="1"/>
    <col min="248" max="248" width="3.83203125" customWidth="1"/>
    <col min="249" max="249" width="30.83203125" customWidth="1"/>
    <col min="250" max="250" width="3.83203125" customWidth="1"/>
    <col min="251" max="251" width="30.83203125" customWidth="1"/>
    <col min="252" max="252" width="3.83203125" customWidth="1"/>
    <col min="253" max="253" width="30.83203125" customWidth="1"/>
    <col min="254" max="254" width="3.83203125" customWidth="1"/>
    <col min="255" max="255" width="30.83203125" customWidth="1"/>
  </cols>
  <sheetData>
    <row r="1" spans="1:13" ht="18">
      <c r="A1" s="5" t="s">
        <v>108</v>
      </c>
      <c r="B1" s="1" t="s">
        <v>109</v>
      </c>
    </row>
    <row r="2" spans="1:13" ht="15.75">
      <c r="B2" s="4" t="str">
        <f>Model_Name</f>
        <v>OFFSET Examples</v>
      </c>
    </row>
    <row r="3" spans="1:13">
      <c r="B3" s="103" t="s">
        <v>3</v>
      </c>
      <c r="C3" s="103"/>
    </row>
    <row r="4" spans="1:13" ht="12.75">
      <c r="A4" s="7" t="s">
        <v>14</v>
      </c>
      <c r="B4" s="10" t="s">
        <v>26</v>
      </c>
      <c r="C4" s="11" t="s">
        <v>27</v>
      </c>
    </row>
    <row r="5" spans="1:13">
      <c r="B5" s="6"/>
    </row>
    <row r="7" spans="1:13" ht="12.75">
      <c r="B7" s="8" t="s">
        <v>110</v>
      </c>
      <c r="E7" s="8" t="s">
        <v>111</v>
      </c>
      <c r="F7" s="8" t="s">
        <v>112</v>
      </c>
      <c r="I7" s="8" t="s">
        <v>111</v>
      </c>
      <c r="J7" s="8" t="s">
        <v>113</v>
      </c>
      <c r="M7" s="8" t="s">
        <v>111</v>
      </c>
    </row>
    <row r="9" spans="1:13">
      <c r="C9" s="12" t="s">
        <v>114</v>
      </c>
      <c r="E9" s="3" t="s">
        <v>115</v>
      </c>
      <c r="G9" s="12" t="s">
        <v>32</v>
      </c>
      <c r="I9" s="3" t="s">
        <v>116</v>
      </c>
      <c r="K9" s="12" t="s">
        <v>117</v>
      </c>
      <c r="M9" s="3" t="s">
        <v>118</v>
      </c>
    </row>
    <row r="10" spans="1:13">
      <c r="C10" s="13" t="s">
        <v>119</v>
      </c>
      <c r="E10" s="3" t="s">
        <v>120</v>
      </c>
      <c r="G10" s="13" t="s">
        <v>121</v>
      </c>
      <c r="I10" s="3" t="s">
        <v>122</v>
      </c>
      <c r="K10" s="13" t="s">
        <v>123</v>
      </c>
      <c r="M10" s="3" t="s">
        <v>124</v>
      </c>
    </row>
    <row r="11" spans="1:13">
      <c r="C11" s="13" t="s">
        <v>125</v>
      </c>
      <c r="E11" s="3" t="s">
        <v>126</v>
      </c>
      <c r="G11" s="13" t="s">
        <v>127</v>
      </c>
      <c r="I11" s="3" t="s">
        <v>128</v>
      </c>
      <c r="K11" s="13" t="s">
        <v>129</v>
      </c>
      <c r="M11" s="3" t="s">
        <v>130</v>
      </c>
    </row>
    <row r="12" spans="1:13">
      <c r="C12" s="13" t="s">
        <v>131</v>
      </c>
      <c r="E12" s="3" t="s">
        <v>132</v>
      </c>
      <c r="G12" s="13" t="s">
        <v>133</v>
      </c>
      <c r="I12" s="3" t="s">
        <v>134</v>
      </c>
      <c r="K12" s="13" t="s">
        <v>135</v>
      </c>
      <c r="M12" s="3" t="s">
        <v>136</v>
      </c>
    </row>
    <row r="13" spans="1:13">
      <c r="C13" s="13" t="s">
        <v>137</v>
      </c>
      <c r="E13" s="3" t="s">
        <v>138</v>
      </c>
      <c r="G13" s="13" t="s">
        <v>139</v>
      </c>
      <c r="I13" s="3" t="s">
        <v>140</v>
      </c>
      <c r="K13" s="13" t="s">
        <v>141</v>
      </c>
      <c r="M13" s="3" t="s">
        <v>142</v>
      </c>
    </row>
    <row r="14" spans="1:13">
      <c r="C14" s="13" t="s">
        <v>143</v>
      </c>
      <c r="E14" s="3" t="s">
        <v>143</v>
      </c>
    </row>
    <row r="15" spans="1:13">
      <c r="C15" s="13" t="s">
        <v>144</v>
      </c>
      <c r="E15" s="3" t="s">
        <v>145</v>
      </c>
    </row>
    <row r="16" spans="1:13" ht="12.75">
      <c r="C16" s="13" t="s">
        <v>146</v>
      </c>
      <c r="E16" s="3" t="s">
        <v>147</v>
      </c>
      <c r="F16" s="8" t="s">
        <v>148</v>
      </c>
      <c r="I16" s="8" t="s">
        <v>111</v>
      </c>
      <c r="J16" s="8" t="s">
        <v>149</v>
      </c>
      <c r="M16" s="8" t="s">
        <v>111</v>
      </c>
    </row>
    <row r="17" spans="2:13">
      <c r="C17" s="13" t="s">
        <v>150</v>
      </c>
      <c r="E17" s="3" t="s">
        <v>151</v>
      </c>
    </row>
    <row r="18" spans="2:13">
      <c r="C18" s="13" t="s">
        <v>152</v>
      </c>
      <c r="E18" s="3" t="s">
        <v>153</v>
      </c>
      <c r="G18" s="12" t="s">
        <v>154</v>
      </c>
      <c r="I18" s="3" t="s">
        <v>155</v>
      </c>
      <c r="K18" s="12" t="s">
        <v>156</v>
      </c>
      <c r="M18" s="3"/>
    </row>
    <row r="19" spans="2:13">
      <c r="C19" s="13" t="s">
        <v>157</v>
      </c>
      <c r="E19" s="3" t="s">
        <v>158</v>
      </c>
      <c r="G19" s="13" t="s">
        <v>159</v>
      </c>
      <c r="I19" s="3" t="s">
        <v>160</v>
      </c>
      <c r="K19" s="14">
        <v>60</v>
      </c>
      <c r="M19" s="3" t="s">
        <v>161</v>
      </c>
    </row>
    <row r="20" spans="2:13">
      <c r="C20" s="13" t="s">
        <v>162</v>
      </c>
      <c r="E20" s="3" t="s">
        <v>163</v>
      </c>
      <c r="G20" s="13" t="s">
        <v>164</v>
      </c>
      <c r="I20" s="3" t="s">
        <v>165</v>
      </c>
      <c r="K20" s="14">
        <v>60</v>
      </c>
      <c r="M20" s="3" t="s">
        <v>166</v>
      </c>
    </row>
    <row r="21" spans="2:13">
      <c r="C21" s="13" t="s">
        <v>167</v>
      </c>
      <c r="E21" s="3" t="s">
        <v>168</v>
      </c>
      <c r="G21" s="13" t="s">
        <v>169</v>
      </c>
      <c r="I21" s="3" t="s">
        <v>170</v>
      </c>
      <c r="K21" s="14">
        <v>24</v>
      </c>
      <c r="M21" s="3" t="s">
        <v>171</v>
      </c>
    </row>
    <row r="22" spans="2:13">
      <c r="G22" s="13" t="s">
        <v>114</v>
      </c>
      <c r="I22" s="3" t="s">
        <v>172</v>
      </c>
      <c r="K22" s="14">
        <v>7</v>
      </c>
      <c r="M22" s="3" t="s">
        <v>173</v>
      </c>
    </row>
    <row r="23" spans="2:13">
      <c r="K23" s="14">
        <v>52</v>
      </c>
      <c r="M23" s="3" t="s">
        <v>174</v>
      </c>
    </row>
    <row r="24" spans="2:13" ht="12.75">
      <c r="B24" s="8" t="s">
        <v>175</v>
      </c>
      <c r="E24" s="8" t="s">
        <v>111</v>
      </c>
      <c r="K24" s="14">
        <v>3</v>
      </c>
      <c r="M24" s="3" t="s">
        <v>176</v>
      </c>
    </row>
    <row r="25" spans="2:13" ht="12.75">
      <c r="F25" s="8" t="s">
        <v>177</v>
      </c>
      <c r="I25" s="8" t="s">
        <v>111</v>
      </c>
      <c r="K25" s="14">
        <v>6</v>
      </c>
      <c r="M25" s="3" t="s">
        <v>178</v>
      </c>
    </row>
    <row r="26" spans="2:13">
      <c r="C26" s="12" t="s">
        <v>169</v>
      </c>
      <c r="E26" s="3" t="s">
        <v>179</v>
      </c>
    </row>
    <row r="27" spans="2:13">
      <c r="C27" s="13" t="s">
        <v>180</v>
      </c>
      <c r="E27" s="3" t="s">
        <v>181</v>
      </c>
      <c r="G27" s="12" t="s">
        <v>182</v>
      </c>
      <c r="I27" s="3" t="s">
        <v>183</v>
      </c>
    </row>
    <row r="28" spans="2:13" ht="12.75">
      <c r="C28" s="13" t="s">
        <v>184</v>
      </c>
      <c r="E28" s="3" t="s">
        <v>185</v>
      </c>
      <c r="G28" s="14">
        <v>1</v>
      </c>
      <c r="I28" s="3" t="s">
        <v>186</v>
      </c>
      <c r="J28" s="8" t="s">
        <v>187</v>
      </c>
      <c r="M28" s="8" t="s">
        <v>111</v>
      </c>
    </row>
    <row r="29" spans="2:13">
      <c r="C29" s="13" t="s">
        <v>188</v>
      </c>
      <c r="E29" s="3" t="s">
        <v>189</v>
      </c>
      <c r="G29" s="14">
        <v>2</v>
      </c>
      <c r="I29" s="3" t="s">
        <v>190</v>
      </c>
    </row>
    <row r="30" spans="2:13">
      <c r="C30" s="13" t="s">
        <v>191</v>
      </c>
      <c r="E30" s="3" t="s">
        <v>192</v>
      </c>
      <c r="G30" s="14">
        <v>4</v>
      </c>
      <c r="I30" s="3" t="s">
        <v>193</v>
      </c>
      <c r="K30" s="12" t="s">
        <v>194</v>
      </c>
      <c r="M30" s="3"/>
    </row>
    <row r="31" spans="2:13">
      <c r="G31" s="14">
        <v>12</v>
      </c>
      <c r="I31" s="3" t="s">
        <v>195</v>
      </c>
      <c r="K31" s="14">
        <v>10</v>
      </c>
      <c r="M31" s="3" t="s">
        <v>196</v>
      </c>
    </row>
    <row r="32" spans="2:13">
      <c r="K32" s="14">
        <v>100</v>
      </c>
      <c r="M32" s="3" t="s">
        <v>197</v>
      </c>
    </row>
    <row r="33" spans="2:13" ht="12.75">
      <c r="B33" s="8" t="s">
        <v>198</v>
      </c>
      <c r="E33" s="8" t="s">
        <v>111</v>
      </c>
      <c r="K33" s="14">
        <v>1000</v>
      </c>
      <c r="M33" s="3" t="s">
        <v>199</v>
      </c>
    </row>
    <row r="34" spans="2:13" ht="12.75">
      <c r="F34" s="8" t="s">
        <v>200</v>
      </c>
      <c r="I34" s="8" t="s">
        <v>111</v>
      </c>
      <c r="K34" s="14">
        <v>1000000</v>
      </c>
      <c r="M34" s="3" t="s">
        <v>201</v>
      </c>
    </row>
    <row r="35" spans="2:13">
      <c r="C35" s="12" t="s">
        <v>164</v>
      </c>
      <c r="E35" s="3" t="s">
        <v>202</v>
      </c>
      <c r="K35" s="14">
        <v>1000000000</v>
      </c>
      <c r="M35" s="3" t="s">
        <v>203</v>
      </c>
    </row>
    <row r="36" spans="2:13">
      <c r="C36" s="13" t="s">
        <v>204</v>
      </c>
      <c r="E36" s="3" t="s">
        <v>205</v>
      </c>
      <c r="G36" s="12" t="s">
        <v>206</v>
      </c>
      <c r="I36" s="3" t="s">
        <v>207</v>
      </c>
    </row>
    <row r="37" spans="2:13">
      <c r="C37" s="13" t="s">
        <v>208</v>
      </c>
      <c r="E37" s="3" t="s">
        <v>209</v>
      </c>
      <c r="G37" s="13" t="s">
        <v>210</v>
      </c>
      <c r="I37" s="3" t="s">
        <v>210</v>
      </c>
    </row>
    <row r="38" spans="2:13">
      <c r="G38" s="13" t="s">
        <v>211</v>
      </c>
      <c r="I38" s="3" t="s">
        <v>211</v>
      </c>
    </row>
  </sheetData>
  <mergeCells count="1">
    <mergeCell ref="B3:C3"/>
  </mergeCells>
  <phoneticPr fontId="0" type="noConversion"/>
  <hyperlinks>
    <hyperlink ref="B3" location="HL_Home" tooltip="Go to Table of Contents" display="HL_Home" xr:uid="{00000000-0004-0000-0A00-000000000000}"/>
    <hyperlink ref="A4" location="$B$5" tooltip="Go to Top of Sheet" display="$B$5" xr:uid="{00000000-0004-0000-0A00-000001000000}"/>
    <hyperlink ref="B4" location="'Lookup_SC'!A1" tooltip="Go to Previous Sheet" display="'Lookup_SC'!A1" xr:uid="{00000000-0004-0000-0A00-000002000000}"/>
    <hyperlink ref="C4" location="'Checks_SC'!A1" tooltip="Go to Next Sheet" display="'Checks_SC'!A1" xr:uid="{00000000-0004-0000-0A00-000003000000}"/>
  </hyperlinks>
  <pageMargins left="0.39370078740157499" right="0.39370078740157499" top="0.59055118110236249" bottom="0.98425196850393748" header="0" footer="0.31496062992125973"/>
  <pageSetup paperSize="9" orientation="landscape" r:id="rId1"/>
  <headerFooter alignWithMargins="0">
    <oddFooter>&amp;L&amp;"Arial,Bold"&amp;7&amp;F
&amp;A
Printed: &amp;T on &amp;D&amp;C&amp;"Arial,Bold"&amp;10Page &amp;P of &amp;N&amp;RSumProduct Pty Ltd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autoPageBreaks="0"/>
  </sheetPr>
  <dimension ref="A1:R25"/>
  <sheetViews>
    <sheetView showGridLines="0" zoomScaleNormal="100" workbookViewId="0">
      <pane xSplit="1" ySplit="4" topLeftCell="B5" activePane="bottomRight" state="frozen"/>
      <selection pane="bottomRight"/>
      <selection pane="bottomLeft" activeCell="K25" sqref="K25"/>
      <selection pane="topRight" activeCell="K25" sqref="K25"/>
    </sheetView>
  </sheetViews>
  <sheetFormatPr defaultColWidth="10.83203125" defaultRowHeight="11.25" outlineLevelRow="1"/>
  <cols>
    <col min="1" max="5" width="3.83203125" customWidth="1"/>
    <col min="6" max="11" width="10.83203125" customWidth="1"/>
    <col min="12" max="12" width="3.83203125" customWidth="1"/>
    <col min="13" max="13" width="12.6640625" customWidth="1"/>
  </cols>
  <sheetData>
    <row r="1" spans="1:18" ht="18">
      <c r="A1" s="5" t="s">
        <v>212</v>
      </c>
      <c r="B1" s="1" t="s">
        <v>213</v>
      </c>
    </row>
    <row r="2" spans="1:18" ht="15.75">
      <c r="B2" s="4" t="str">
        <f>Model_Name</f>
        <v>OFFSET Examples</v>
      </c>
    </row>
    <row r="3" spans="1:18">
      <c r="B3" s="103" t="s">
        <v>3</v>
      </c>
      <c r="C3" s="103"/>
      <c r="D3" s="103"/>
      <c r="E3" s="103"/>
      <c r="F3" s="103"/>
    </row>
    <row r="4" spans="1:18" ht="12.75">
      <c r="A4" s="7" t="s">
        <v>14</v>
      </c>
      <c r="B4" s="10" t="s">
        <v>26</v>
      </c>
      <c r="C4" s="11" t="s">
        <v>27</v>
      </c>
      <c r="F4" s="35"/>
    </row>
    <row r="5" spans="1:18">
      <c r="B5" s="6"/>
    </row>
    <row r="6" spans="1:18">
      <c r="B6" s="58"/>
      <c r="C6" s="58"/>
      <c r="D6" s="58"/>
      <c r="E6" s="58"/>
      <c r="F6" s="58"/>
      <c r="G6" s="58"/>
      <c r="H6" s="58"/>
      <c r="I6" s="58"/>
      <c r="J6" s="58"/>
      <c r="K6" s="58"/>
      <c r="L6" s="58"/>
      <c r="M6" s="58"/>
    </row>
    <row r="7" spans="1:18">
      <c r="B7" s="58"/>
      <c r="C7" s="58"/>
      <c r="D7" s="58"/>
      <c r="E7" s="58"/>
      <c r="F7" s="58"/>
      <c r="G7" s="58"/>
      <c r="H7" s="58"/>
      <c r="I7" s="58"/>
      <c r="J7" s="58"/>
      <c r="K7" s="58"/>
      <c r="L7" s="58"/>
      <c r="M7" s="59" t="s">
        <v>214</v>
      </c>
      <c r="N7" s="43">
        <f>N(M7)+1</f>
        <v>1</v>
      </c>
      <c r="O7" s="43">
        <f>N(N7)+1</f>
        <v>2</v>
      </c>
      <c r="P7" s="43">
        <f>N(O7)+1</f>
        <v>3</v>
      </c>
      <c r="Q7" s="43">
        <f>N(P7)+1</f>
        <v>4</v>
      </c>
      <c r="R7" s="43">
        <f>N(Q7)+1</f>
        <v>5</v>
      </c>
    </row>
    <row r="8" spans="1:18" outlineLevel="1">
      <c r="B8" s="58"/>
      <c r="C8" s="58"/>
      <c r="D8" s="58"/>
      <c r="E8" s="58"/>
      <c r="F8" s="58"/>
      <c r="G8" s="58"/>
      <c r="H8" s="58"/>
      <c r="I8" s="58"/>
      <c r="J8" s="58"/>
      <c r="K8" s="58"/>
      <c r="L8" s="58"/>
      <c r="M8" s="59" t="s">
        <v>215</v>
      </c>
      <c r="N8" s="43">
        <f>(LEN(N9)&gt;0)*1</f>
        <v>1</v>
      </c>
      <c r="O8" s="43">
        <f>(LEN(O9)&gt;0)*1</f>
        <v>1</v>
      </c>
      <c r="P8" s="43">
        <f>(LEN(P9)&gt;0)*1</f>
        <v>1</v>
      </c>
      <c r="Q8" s="43">
        <f>(LEN(Q9)&gt;0)*1</f>
        <v>0</v>
      </c>
      <c r="R8" s="43">
        <f>(LEN(R9)&gt;0)*1</f>
        <v>0</v>
      </c>
    </row>
    <row r="9" spans="1:18">
      <c r="B9" s="58"/>
      <c r="C9" s="58"/>
      <c r="D9" s="58"/>
      <c r="E9" s="58"/>
      <c r="F9" s="58"/>
      <c r="G9" s="58"/>
      <c r="H9" s="58"/>
      <c r="I9" s="58"/>
      <c r="J9" s="58"/>
      <c r="K9" s="58"/>
      <c r="L9" s="58"/>
      <c r="M9" s="60" t="str">
        <f>Chart_Data_BA!D11</f>
        <v>Title:</v>
      </c>
      <c r="N9" s="68" t="str">
        <f>IF(N$7&gt;MAX(Chart_Data_BA!$H$10:$L$10),"",INDEX(Chart_Data_BA!$H$11:$L$11,MATCH(N$7,Chart_Data_BA!$H$10:$L$10,0)))</f>
        <v>Albert</v>
      </c>
      <c r="O9" s="68" t="str">
        <f>IF(O$7&gt;MAX(Chart_Data_BA!$H$10:$L$10),"",INDEX(Chart_Data_BA!$H$11:$L$11,MATCH(O$7,Chart_Data_BA!$H$10:$L$10,0)))</f>
        <v>Charlie</v>
      </c>
      <c r="P9" s="68" t="str">
        <f>IF(P$7&gt;MAX(Chart_Data_BA!$H$10:$L$10),"",INDEX(Chart_Data_BA!$H$11:$L$11,MATCH(P$7,Chart_Data_BA!$H$10:$L$10,0)))</f>
        <v>Eddie</v>
      </c>
      <c r="Q9" s="68" t="str">
        <f>IF(Q$7&gt;MAX(Chart_Data_BA!$H$10:$L$10),"",INDEX(Chart_Data_BA!$H$11:$L$11,MATCH(Q$7,Chart_Data_BA!$H$10:$L$10,0)))</f>
        <v/>
      </c>
      <c r="R9" s="68" t="str">
        <f>IF(R$7&gt;MAX(Chart_Data_BA!$H$10:$L$10),"",INDEX(Chart_Data_BA!$H$11:$L$11,MATCH(R$7,Chart_Data_BA!$H$10:$L$10,0)))</f>
        <v/>
      </c>
    </row>
    <row r="10" spans="1:18">
      <c r="B10" s="58"/>
      <c r="C10" s="58"/>
      <c r="D10" s="58"/>
      <c r="E10" s="58"/>
      <c r="F10" s="58"/>
      <c r="G10" s="58"/>
      <c r="H10" s="58"/>
      <c r="I10" s="58"/>
      <c r="J10" s="58"/>
      <c r="K10" s="58"/>
      <c r="L10" s="58"/>
      <c r="M10" s="60" t="str">
        <f>Chart_Data_BA!D13</f>
        <v>Amount:</v>
      </c>
      <c r="N10" s="68">
        <f>IF(N$7&gt;MAX(Chart_Data_BA!$H$10:$L$10),"",INDEX(Chart_Data_BA!$H$13:$L$13,MATCH(N$7,Chart_Data_BA!$H$10:$L$10,0)))</f>
        <v>10</v>
      </c>
      <c r="O10" s="68">
        <f>IF(O$7&gt;MAX(Chart_Data_BA!$H$10:$L$10),"",INDEX(Chart_Data_BA!$H$13:$L$13,MATCH(O$7,Chart_Data_BA!$H$10:$L$10,0)))</f>
        <v>30</v>
      </c>
      <c r="P10" s="68">
        <f>IF(P$7&gt;MAX(Chart_Data_BA!$H$10:$L$10),"",INDEX(Chart_Data_BA!$H$13:$L$13,MATCH(P$7,Chart_Data_BA!$H$10:$L$10,0)))</f>
        <v>50</v>
      </c>
      <c r="Q10" s="68" t="str">
        <f>IF(Q$7&gt;MAX(Chart_Data_BA!$H$10:$L$10),"",INDEX(Chart_Data_BA!$H$13:$L$13,MATCH(Q$7,Chart_Data_BA!$H$10:$L$10,0)))</f>
        <v/>
      </c>
      <c r="R10" s="68" t="str">
        <f>IF(R$7&gt;MAX(Chart_Data_BA!$H$10:$L$10),"",INDEX(Chart_Data_BA!$H$13:$L$13,MATCH(R$7,Chart_Data_BA!$H$10:$L$10,0)))</f>
        <v/>
      </c>
    </row>
    <row r="11" spans="1:18">
      <c r="B11" s="58"/>
      <c r="C11" s="58"/>
      <c r="D11" s="58"/>
      <c r="E11" s="58"/>
      <c r="F11" s="58"/>
      <c r="G11" s="58"/>
      <c r="H11" s="58"/>
      <c r="I11" s="58"/>
      <c r="J11" s="58"/>
      <c r="K11" s="58"/>
      <c r="L11" s="58"/>
      <c r="M11" s="58"/>
    </row>
    <row r="12" spans="1:18">
      <c r="B12" s="58"/>
      <c r="C12" s="58"/>
      <c r="D12" s="58"/>
      <c r="E12" s="58"/>
      <c r="F12" s="58"/>
      <c r="G12" s="58"/>
      <c r="H12" s="58"/>
      <c r="I12" s="58"/>
      <c r="J12" s="58"/>
      <c r="K12" s="58"/>
      <c r="L12" s="58"/>
      <c r="M12" s="58"/>
    </row>
    <row r="13" spans="1:18">
      <c r="B13" s="58"/>
      <c r="C13" s="58"/>
      <c r="D13" s="58"/>
      <c r="E13" s="58"/>
      <c r="F13" s="58"/>
      <c r="G13" s="58"/>
      <c r="H13" s="58"/>
      <c r="I13" s="58"/>
      <c r="J13" s="58"/>
      <c r="K13" s="58"/>
      <c r="L13" s="58"/>
      <c r="M13" s="58"/>
    </row>
    <row r="14" spans="1:18">
      <c r="B14" s="58"/>
      <c r="C14" s="58"/>
      <c r="D14" s="58"/>
      <c r="E14" s="58"/>
      <c r="F14" s="58"/>
      <c r="G14" s="58"/>
      <c r="H14" s="58"/>
      <c r="I14" s="58"/>
      <c r="J14" s="58"/>
      <c r="K14" s="58"/>
      <c r="L14" s="58"/>
      <c r="M14" s="58"/>
    </row>
    <row r="15" spans="1:18">
      <c r="B15" s="58"/>
      <c r="C15" s="58"/>
      <c r="D15" s="58"/>
      <c r="E15" s="58"/>
      <c r="F15" s="58"/>
      <c r="G15" s="58"/>
      <c r="H15" s="58"/>
      <c r="I15" s="58"/>
      <c r="J15" s="58"/>
      <c r="K15" s="58"/>
      <c r="L15" s="58"/>
      <c r="M15" s="58"/>
    </row>
    <row r="16" spans="1:18">
      <c r="B16" s="58"/>
      <c r="C16" s="58"/>
      <c r="D16" s="58"/>
      <c r="E16" s="58"/>
      <c r="F16" s="58"/>
      <c r="G16" s="58"/>
      <c r="H16" s="58"/>
      <c r="I16" s="58"/>
      <c r="J16" s="58"/>
      <c r="K16" s="58"/>
      <c r="L16" s="58"/>
      <c r="M16" s="58"/>
    </row>
    <row r="17" spans="2:13">
      <c r="B17" s="58"/>
      <c r="C17" s="58"/>
      <c r="D17" s="58"/>
      <c r="E17" s="58"/>
      <c r="F17" s="58"/>
      <c r="G17" s="58"/>
      <c r="H17" s="58"/>
      <c r="I17" s="58"/>
      <c r="J17" s="58"/>
      <c r="K17" s="58"/>
      <c r="L17" s="58"/>
      <c r="M17" s="58"/>
    </row>
    <row r="18" spans="2:13">
      <c r="B18" s="58"/>
      <c r="C18" s="58"/>
      <c r="D18" s="58"/>
      <c r="E18" s="58"/>
      <c r="F18" s="58"/>
      <c r="G18" s="58"/>
      <c r="H18" s="58"/>
      <c r="I18" s="58"/>
      <c r="J18" s="58"/>
      <c r="K18" s="58"/>
      <c r="L18" s="58"/>
      <c r="M18" s="58"/>
    </row>
    <row r="19" spans="2:13">
      <c r="B19" s="58"/>
      <c r="C19" s="58"/>
      <c r="D19" s="58"/>
      <c r="E19" s="58"/>
      <c r="F19" s="58"/>
      <c r="G19" s="58"/>
      <c r="H19" s="58"/>
      <c r="I19" s="58"/>
      <c r="J19" s="58"/>
      <c r="K19" s="58"/>
      <c r="L19" s="58"/>
      <c r="M19" s="58"/>
    </row>
    <row r="20" spans="2:13">
      <c r="B20" s="58"/>
      <c r="C20" s="58"/>
      <c r="D20" s="58"/>
      <c r="E20" s="58"/>
      <c r="F20" s="58"/>
      <c r="G20" s="58"/>
      <c r="H20" s="58"/>
      <c r="I20" s="58"/>
      <c r="J20" s="58"/>
      <c r="K20" s="58"/>
      <c r="L20" s="58"/>
      <c r="M20" s="58"/>
    </row>
    <row r="21" spans="2:13">
      <c r="B21" s="58"/>
      <c r="C21" s="58"/>
      <c r="D21" s="58"/>
      <c r="E21" s="58"/>
      <c r="F21" s="58"/>
      <c r="G21" s="58"/>
      <c r="H21" s="58"/>
      <c r="I21" s="58"/>
      <c r="J21" s="58"/>
      <c r="K21" s="58"/>
      <c r="L21" s="58"/>
      <c r="M21" s="58"/>
    </row>
    <row r="22" spans="2:13">
      <c r="B22" s="58"/>
      <c r="C22" s="58"/>
      <c r="D22" s="58"/>
      <c r="E22" s="58"/>
      <c r="F22" s="58"/>
      <c r="G22" s="58"/>
      <c r="H22" s="58"/>
      <c r="I22" s="58"/>
      <c r="J22" s="58"/>
      <c r="K22" s="58"/>
      <c r="L22" s="58"/>
      <c r="M22" s="58"/>
    </row>
    <row r="23" spans="2:13">
      <c r="B23" s="58"/>
      <c r="C23" s="58" t="s">
        <v>57</v>
      </c>
      <c r="D23" s="58"/>
      <c r="E23" s="58"/>
      <c r="F23" s="58"/>
      <c r="G23" s="58"/>
      <c r="H23" s="58"/>
      <c r="I23" s="58"/>
      <c r="J23" s="58"/>
      <c r="K23" s="58"/>
      <c r="L23" s="58"/>
      <c r="M23" s="58"/>
    </row>
    <row r="24" spans="2:13">
      <c r="B24" s="58"/>
      <c r="C24" s="58"/>
      <c r="D24" s="58"/>
      <c r="E24" s="58"/>
      <c r="F24" s="58"/>
      <c r="G24" s="58"/>
      <c r="H24" s="58"/>
      <c r="I24" s="58"/>
      <c r="J24" s="58"/>
      <c r="K24" s="58"/>
      <c r="L24" s="58"/>
      <c r="M24" s="58"/>
    </row>
    <row r="25" spans="2:13">
      <c r="B25" s="58"/>
      <c r="C25" s="58"/>
      <c r="D25" s="58"/>
      <c r="E25" s="58"/>
      <c r="F25" s="58"/>
      <c r="G25" s="58"/>
      <c r="H25" s="58"/>
      <c r="I25" s="58"/>
      <c r="J25" s="58"/>
      <c r="K25" s="58"/>
      <c r="L25" s="58"/>
      <c r="M25" s="58"/>
    </row>
  </sheetData>
  <mergeCells count="1">
    <mergeCell ref="B3:F3"/>
  </mergeCells>
  <phoneticPr fontId="0" type="noConversion"/>
  <conditionalFormatting sqref="N7:R8">
    <cfRule type="expression" dxfId="5" priority="1" stopIfTrue="1">
      <formula>N$8=0</formula>
    </cfRule>
  </conditionalFormatting>
  <hyperlinks>
    <hyperlink ref="B3" location="HL_Home" tooltip="Go to Table of Contents" display="HL_Home" xr:uid="{00000000-0004-0000-0800-000000000000}"/>
    <hyperlink ref="A4" location="$B$5" tooltip="Go to Top of Sheet" display="$B$5" xr:uid="{00000000-0004-0000-0800-000001000000}"/>
    <hyperlink ref="B4" location="'Chart_Data_BA'!A1" tooltip="Go to Previous Sheet" display="'Chart_Data_BA'!A1" xr:uid="{00000000-0004-0000-0800-000002000000}"/>
    <hyperlink ref="C4" location="'Checks_SC'!A1" tooltip="Go to Next Sheet" display="'Checks_SC'!A1" xr:uid="{00000000-0004-0000-0800-000003000000}"/>
  </hyperlinks>
  <pageMargins left="0.39370078740157499" right="0.39370078740157499" top="0.59055118110236249" bottom="0.98425196850393748" header="0" footer="0.31496062992125973"/>
  <pageSetup paperSize="9" orientation="landscape" r:id="rId1"/>
  <headerFooter alignWithMargins="0">
    <oddFooter>&amp;L&amp;"Arial,Bold"&amp;7&amp;F
&amp;A
Printed: &amp;T on &amp;D&amp;C&amp;"Arial,Bold"&amp;10Page &amp;P of &amp;N&amp;RSumProduct Pty Ltd</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autoPageBreaks="0" fitToPage="1"/>
  </sheetPr>
  <dimension ref="A1:F20"/>
  <sheetViews>
    <sheetView showGridLines="0" zoomScaleNormal="100" workbookViewId="0"/>
  </sheetViews>
  <sheetFormatPr defaultColWidth="10.83203125" defaultRowHeight="11.25"/>
  <cols>
    <col min="1" max="2" width="10.83203125" customWidth="1"/>
    <col min="3" max="4" width="3.83203125" customWidth="1"/>
  </cols>
  <sheetData>
    <row r="1" spans="1:6">
      <c r="A1" s="5" t="s">
        <v>23</v>
      </c>
    </row>
    <row r="9" spans="1:6" ht="18">
      <c r="C9" s="1" t="s">
        <v>216</v>
      </c>
    </row>
    <row r="10" spans="1:6" ht="16.5">
      <c r="C10" s="33" t="s">
        <v>217</v>
      </c>
    </row>
    <row r="11" spans="1:6" ht="15.75">
      <c r="C11" s="4" t="str">
        <f>Model_Name</f>
        <v>OFFSET Examples</v>
      </c>
    </row>
    <row r="12" spans="1:6">
      <c r="C12" s="103" t="s">
        <v>3</v>
      </c>
      <c r="D12" s="103"/>
      <c r="E12" s="103"/>
      <c r="F12" s="103"/>
    </row>
    <row r="13" spans="1:6" ht="12.75">
      <c r="C13" s="10" t="s">
        <v>26</v>
      </c>
      <c r="D13" s="11" t="s">
        <v>27</v>
      </c>
    </row>
    <row r="17" spans="3:3">
      <c r="C17" s="2" t="s">
        <v>218</v>
      </c>
    </row>
    <row r="18" spans="3:3">
      <c r="C18" s="3" t="s">
        <v>219</v>
      </c>
    </row>
    <row r="19" spans="3:3">
      <c r="C19" s="3"/>
    </row>
    <row r="20" spans="3:3">
      <c r="C20" s="3"/>
    </row>
  </sheetData>
  <mergeCells count="1">
    <mergeCell ref="C12:F12"/>
  </mergeCells>
  <phoneticPr fontId="0" type="noConversion"/>
  <hyperlinks>
    <hyperlink ref="C12" location="HL_Home" tooltip="Go to Table of Contents" display="HL_Home" xr:uid="{00000000-0004-0000-0B00-000000000000}"/>
    <hyperlink ref="C13" location="'Example_Chart_Output_BO'!A1" tooltip="Go to Previous Sheet" display="'Example_Chart_Output_BO'!A1" xr:uid="{00000000-0004-0000-0B00-000001000000}"/>
    <hyperlink ref="D13" location="'Err_Chks_BO'!A1" tooltip="Go to Next Sheet" display="'Err_Chks_BO'!A1" xr:uid="{00000000-0004-0000-0B00-000002000000}"/>
  </hyperlinks>
  <pageMargins left="0.39370078740157499" right="0.39370078740157499" top="0.59055118110236249" bottom="0.98425196850393748" header="0" footer="0.31496062992125973"/>
  <pageSetup paperSize="9" orientation="landscape" r:id="rId1"/>
  <headerFooter alignWithMargins="0">
    <oddFooter>&amp;L&amp;"Arial,Bold"&amp;7&amp;F
&amp;A
Printed: &amp;T on &amp;D&amp;C&amp;"Arial,Bold"&amp;10Page &amp;P of &amp;N&amp;RSumProduct Pty Ltd</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autoPageBreaks="0"/>
  </sheetPr>
  <dimension ref="A1:M22"/>
  <sheetViews>
    <sheetView showGridLines="0" zoomScaleNormal="100" workbookViewId="0">
      <pane xSplit="1" ySplit="4" topLeftCell="B5" activePane="bottomRight" state="frozen"/>
      <selection pane="bottomRight"/>
      <selection pane="bottomLeft" activeCell="K25" sqref="K25"/>
      <selection pane="topRight" activeCell="K25" sqref="K25"/>
    </sheetView>
  </sheetViews>
  <sheetFormatPr defaultColWidth="10.83203125" defaultRowHeight="11.25"/>
  <cols>
    <col min="1" max="5" width="3.83203125" customWidth="1"/>
  </cols>
  <sheetData>
    <row r="1" spans="1:9" ht="18">
      <c r="A1" s="5" t="s">
        <v>212</v>
      </c>
      <c r="B1" s="1" t="s">
        <v>220</v>
      </c>
    </row>
    <row r="2" spans="1:9" ht="15.75">
      <c r="A2" s="48" t="s">
        <v>221</v>
      </c>
      <c r="B2" s="4" t="str">
        <f>Model_Name</f>
        <v>OFFSET Examples</v>
      </c>
    </row>
    <row r="3" spans="1:9">
      <c r="B3" s="103" t="s">
        <v>3</v>
      </c>
      <c r="C3" s="103"/>
      <c r="D3" s="103"/>
      <c r="E3" s="103"/>
      <c r="F3" s="103"/>
    </row>
    <row r="4" spans="1:9" ht="12.75">
      <c r="A4" s="7" t="s">
        <v>14</v>
      </c>
      <c r="B4" s="10" t="s">
        <v>26</v>
      </c>
      <c r="F4" s="35"/>
    </row>
    <row r="5" spans="1:9">
      <c r="B5" s="6"/>
    </row>
    <row r="7" spans="1:9" ht="12.75">
      <c r="B7" s="8" t="s">
        <v>220</v>
      </c>
    </row>
    <row r="9" spans="1:9" ht="17.25" customHeight="1">
      <c r="C9" s="49" t="b">
        <v>1</v>
      </c>
    </row>
    <row r="11" spans="1:9" ht="12">
      <c r="C11" s="50" t="s">
        <v>222</v>
      </c>
    </row>
    <row r="13" spans="1:9">
      <c r="D13" s="56" t="str">
        <f>D22</f>
        <v>Total Error Areas:</v>
      </c>
      <c r="I13" s="55">
        <f>Err_Chks_Ttl_Areas</f>
        <v>0</v>
      </c>
    </row>
    <row r="14" spans="1:9">
      <c r="D14" s="2" t="s">
        <v>223</v>
      </c>
      <c r="I14" s="57" t="str">
        <f>IF(OR(NOT(CB_Err_Chks_Show_Msg),Err_Chks_Ttl_Areas=0),"",IF(Err_Chks_Ttl_Areas=1," (Error in "&amp;INDEX(CA_Err_Chks_Area_Names,MATCH(1,CA_Err_Chks_Flags,0))&amp;")"," ("&amp;TEXT(Err_Chks_Ttl_Areas,"#,##0")&amp;" Errors Detected)"))</f>
        <v/>
      </c>
    </row>
    <row r="16" spans="1:9" ht="12">
      <c r="C16" s="50" t="s">
        <v>224</v>
      </c>
    </row>
    <row r="18" spans="4:13">
      <c r="D18" s="2" t="s">
        <v>220</v>
      </c>
      <c r="K18" s="51" t="s">
        <v>225</v>
      </c>
      <c r="L18" s="51" t="s">
        <v>226</v>
      </c>
      <c r="M18" s="51" t="s">
        <v>227</v>
      </c>
    </row>
    <row r="20" spans="4:13">
      <c r="D20" s="102" t="str">
        <f>IF(ISERROR(Chart_Data_BA!B1),"Miscellaneous Sheet",Chart_Data_BA!B1)</f>
        <v>Chart Data</v>
      </c>
      <c r="E20" s="47"/>
      <c r="F20" s="47"/>
      <c r="G20" s="47"/>
      <c r="H20" s="47"/>
      <c r="I20" s="47"/>
      <c r="J20" s="47"/>
      <c r="K20" s="53">
        <f>IF(ISERROR(Chart_Data_BA!$G$16),1,(Chart_Data_BA!$G$16&lt;&gt;0)*1)</f>
        <v>0</v>
      </c>
      <c r="L20" s="54" t="s">
        <v>210</v>
      </c>
      <c r="M20" s="53">
        <f>K20*(L20=Yes)</f>
        <v>0</v>
      </c>
    </row>
    <row r="22" spans="4:13">
      <c r="D22" s="2" t="s">
        <v>228</v>
      </c>
      <c r="M22" s="55">
        <f>SUMIF(CA_Err_Chks_Inc,Yes,CA_Err_Chks_Flags)</f>
        <v>0</v>
      </c>
    </row>
  </sheetData>
  <mergeCells count="1">
    <mergeCell ref="B3:F3"/>
  </mergeCells>
  <phoneticPr fontId="0" type="noConversion"/>
  <conditionalFormatting sqref="D20">
    <cfRule type="expression" dxfId="4" priority="1" stopIfTrue="1">
      <formula>K20&lt;&gt;0</formula>
    </cfRule>
  </conditionalFormatting>
  <conditionalFormatting sqref="K20">
    <cfRule type="cellIs" dxfId="3" priority="2" stopIfTrue="1" operator="notEqual">
      <formula>0</formula>
    </cfRule>
  </conditionalFormatting>
  <conditionalFormatting sqref="L20">
    <cfRule type="expression" dxfId="2" priority="3" stopIfTrue="1">
      <formula>K20&lt;&gt;0</formula>
    </cfRule>
  </conditionalFormatting>
  <conditionalFormatting sqref="M20">
    <cfRule type="expression" dxfId="1" priority="4" stopIfTrue="1">
      <formula>K20&lt;&gt;0</formula>
    </cfRule>
  </conditionalFormatting>
  <conditionalFormatting sqref="M22 I13">
    <cfRule type="cellIs" dxfId="0" priority="5" stopIfTrue="1" operator="notEqual">
      <formula>0</formula>
    </cfRule>
  </conditionalFormatting>
  <dataValidations count="2">
    <dataValidation type="custom" showDropDown="1" showErrorMessage="1" errorTitle="Check Box Cell Link" error="The value in an option button cell link must be either &quot;TRUE&quot; or &quot;FALSE&quot;" sqref="C9" xr:uid="{00000000-0002-0000-0C00-000000000000}">
      <formula1>ISLOGICAL(C9)</formula1>
    </dataValidation>
    <dataValidation type="list" showErrorMessage="1" errorTitle="Include Error Check" error="The include error check trigger must correspond with one of the options provided in the drop down list." sqref="L20" xr:uid="{00000000-0002-0000-0C00-000001000000}">
      <formula1>LU_Yes_No</formula1>
    </dataValidation>
  </dataValidations>
  <hyperlinks>
    <hyperlink ref="D20:J20" location="LO_Err_Chks_Cust_1_Err_Chk" tooltip="Go to Chart Data" display="LO_Err_Chks_Cust_1_Err_Chk" xr:uid="{00000000-0004-0000-0C00-000000000000}"/>
    <hyperlink ref="B3" location="HL_Home" tooltip="Go to Table of Contents" display="HL_Home" xr:uid="{00000000-0004-0000-0C00-000001000000}"/>
    <hyperlink ref="A4" location="$B$5" tooltip="Go to Top of Sheet" display="$B$5" xr:uid="{00000000-0004-0000-0C00-000002000000}"/>
    <hyperlink ref="B4" location="'Checks_SC'!A1" tooltip="Go to Previous Sheet" display="'Checks_SC'!A1" xr:uid="{00000000-0004-0000-0C00-000003000000}"/>
  </hyperlinks>
  <pageMargins left="0.39370078740157499" right="0.39370078740157499" top="0.59055118110236249" bottom="0.98425196850393748" header="0" footer="0.31496062992125973"/>
  <pageSetup paperSize="9" orientation="landscape" r:id="rId1"/>
  <headerFooter alignWithMargins="0">
    <oddFooter>&amp;L&amp;"Arial,Bold"&amp;7&amp;F
&amp;A
Printed: &amp;T on &amp;D&amp;C&amp;"Arial,Bold"&amp;10Page &amp;P of &amp;N&amp;RSumProduct Pty Ltd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Q17"/>
  <sheetViews>
    <sheetView showGridLines="0" zoomScaleNormal="100" workbookViewId="0">
      <pane xSplit="1" ySplit="6" topLeftCell="B7" activePane="bottomRight" state="frozen"/>
      <selection pane="bottomRight"/>
      <selection pane="bottomLeft" activeCell="K25" sqref="K25"/>
      <selection pane="topRight" activeCell="K25" sqref="K25"/>
    </sheetView>
  </sheetViews>
  <sheetFormatPr defaultColWidth="10.83203125" defaultRowHeight="11.25" outlineLevelRow="1"/>
  <cols>
    <col min="1" max="2" width="3.83203125" customWidth="1"/>
    <col min="3" max="5" width="10.83203125" hidden="1" customWidth="1"/>
    <col min="6" max="6" width="2.6640625" customWidth="1"/>
    <col min="7" max="7" width="10.83203125" hidden="1" customWidth="1"/>
    <col min="8" max="16" width="10.83203125" customWidth="1"/>
    <col min="17" max="17" width="9.33203125" customWidth="1"/>
  </cols>
  <sheetData>
    <row r="1" spans="1:17" ht="18">
      <c r="A1" s="5" t="s">
        <v>11</v>
      </c>
      <c r="B1" s="9" t="s">
        <v>12</v>
      </c>
    </row>
    <row r="2" spans="1:17" ht="15.75">
      <c r="B2" s="4" t="str">
        <f>Model_Name</f>
        <v>OFFSET Examples</v>
      </c>
    </row>
    <row r="3" spans="1:17">
      <c r="B3" s="103" t="s">
        <v>13</v>
      </c>
      <c r="C3" s="103"/>
      <c r="D3" s="103"/>
      <c r="E3" s="103"/>
      <c r="F3" s="103"/>
      <c r="G3" s="103"/>
      <c r="H3" s="103"/>
      <c r="I3" s="103"/>
    </row>
    <row r="6" spans="1:17" s="38" customFormat="1" ht="12.75">
      <c r="A6" s="36" t="s">
        <v>14</v>
      </c>
      <c r="B6" s="61" t="s">
        <v>15</v>
      </c>
      <c r="C6" s="62"/>
      <c r="D6" s="62"/>
      <c r="E6" s="62"/>
      <c r="F6" s="62"/>
      <c r="G6" s="62"/>
      <c r="H6" s="62"/>
      <c r="I6" s="62"/>
      <c r="J6" s="62"/>
      <c r="K6" s="62"/>
      <c r="L6" s="62"/>
      <c r="M6" s="62"/>
      <c r="N6" s="62"/>
      <c r="O6" s="62"/>
      <c r="P6" s="62"/>
      <c r="Q6" s="63" t="s">
        <v>16</v>
      </c>
    </row>
    <row r="7" spans="1:17">
      <c r="B7" s="6"/>
    </row>
    <row r="8" spans="1:17" ht="19.149999999999999" customHeight="1">
      <c r="B8" s="106">
        <v>1</v>
      </c>
      <c r="C8" s="106"/>
      <c r="D8" s="107" t="str">
        <f>Assumptions_SC!C9</f>
        <v>Assumptions</v>
      </c>
      <c r="E8" s="107"/>
      <c r="F8" s="107"/>
      <c r="G8" s="107"/>
      <c r="H8" s="107"/>
      <c r="I8" s="107"/>
      <c r="J8" s="107"/>
      <c r="K8" s="107"/>
      <c r="L8" s="107"/>
      <c r="M8" s="107"/>
      <c r="N8" s="107"/>
      <c r="O8" s="107"/>
      <c r="P8" s="107"/>
      <c r="Q8" s="64">
        <v>3</v>
      </c>
    </row>
    <row r="9" spans="1:17" s="65" customFormat="1" outlineLevel="1">
      <c r="F9" s="104" t="s">
        <v>17</v>
      </c>
      <c r="G9" s="104"/>
      <c r="H9" s="105" t="str">
        <f>Scenario_Illustration_BA!B1</f>
        <v>Scenario Illustration</v>
      </c>
      <c r="I9" s="105"/>
      <c r="J9" s="105"/>
      <c r="K9" s="105"/>
      <c r="L9" s="105"/>
      <c r="M9" s="105"/>
      <c r="N9" s="105"/>
      <c r="O9" s="105"/>
      <c r="P9" s="105"/>
      <c r="Q9" s="66">
        <v>4</v>
      </c>
    </row>
    <row r="10" spans="1:17" s="65" customFormat="1" outlineLevel="1">
      <c r="F10" s="104" t="s">
        <v>18</v>
      </c>
      <c r="G10" s="104"/>
      <c r="H10" s="105" t="str">
        <f>Depn_Illustration_BA!B1</f>
        <v>Simple Depreciation Illustration</v>
      </c>
      <c r="I10" s="105"/>
      <c r="J10" s="105"/>
      <c r="K10" s="105"/>
      <c r="L10" s="105"/>
      <c r="M10" s="105"/>
      <c r="N10" s="105"/>
      <c r="O10" s="105"/>
      <c r="P10" s="105"/>
      <c r="Q10" s="66">
        <v>5</v>
      </c>
    </row>
    <row r="11" spans="1:17" s="65" customFormat="1" outlineLevel="1">
      <c r="F11" s="104" t="s">
        <v>19</v>
      </c>
      <c r="G11" s="104"/>
      <c r="H11" s="105" t="str">
        <f>Multiple_Ref_Cells_BA!B1</f>
        <v>Multiple Reference Cells Example</v>
      </c>
      <c r="I11" s="105"/>
      <c r="J11" s="105"/>
      <c r="K11" s="105"/>
      <c r="L11" s="105"/>
      <c r="M11" s="105"/>
      <c r="N11" s="105"/>
      <c r="O11" s="105"/>
      <c r="P11" s="105"/>
      <c r="Q11" s="66">
        <v>6</v>
      </c>
    </row>
    <row r="12" spans="1:17" s="65" customFormat="1" outlineLevel="1">
      <c r="F12" s="104" t="s">
        <v>20</v>
      </c>
      <c r="G12" s="104"/>
      <c r="H12" s="105" t="str">
        <f>Chart_Data_BA!B1</f>
        <v>Chart Data</v>
      </c>
      <c r="I12" s="105"/>
      <c r="J12" s="105"/>
      <c r="K12" s="105"/>
      <c r="L12" s="105"/>
      <c r="M12" s="105"/>
      <c r="N12" s="105"/>
      <c r="O12" s="105"/>
      <c r="P12" s="105"/>
      <c r="Q12" s="66">
        <v>7</v>
      </c>
    </row>
    <row r="13" spans="1:17" s="65" customFormat="1" outlineLevel="1">
      <c r="F13" s="104" t="s">
        <v>21</v>
      </c>
      <c r="G13" s="104"/>
      <c r="H13" s="105" t="str">
        <f>Example_Chart_Output_BO!B1</f>
        <v>Example Chart Output</v>
      </c>
      <c r="I13" s="105"/>
      <c r="J13" s="105"/>
      <c r="K13" s="105"/>
      <c r="L13" s="105"/>
      <c r="M13" s="105"/>
      <c r="N13" s="105"/>
      <c r="O13" s="105"/>
      <c r="P13" s="105"/>
      <c r="Q13" s="66">
        <v>8</v>
      </c>
    </row>
    <row r="14" spans="1:17" ht="19.149999999999999" customHeight="1">
      <c r="B14" s="106">
        <v>2</v>
      </c>
      <c r="C14" s="106"/>
      <c r="D14" s="107" t="str">
        <f>Checks_SC!C9</f>
        <v>Checks</v>
      </c>
      <c r="E14" s="107"/>
      <c r="F14" s="107"/>
      <c r="G14" s="107"/>
      <c r="H14" s="107"/>
      <c r="I14" s="107"/>
      <c r="J14" s="107"/>
      <c r="K14" s="107"/>
      <c r="L14" s="107"/>
      <c r="M14" s="107"/>
      <c r="N14" s="107"/>
      <c r="O14" s="107"/>
      <c r="P14" s="107"/>
      <c r="Q14" s="64">
        <v>9</v>
      </c>
    </row>
    <row r="15" spans="1:17" s="65" customFormat="1" outlineLevel="1">
      <c r="F15" s="104" t="s">
        <v>17</v>
      </c>
      <c r="G15" s="104"/>
      <c r="H15" s="108" t="str">
        <f>Err_Chks_BO!B1</f>
        <v>Error Checks</v>
      </c>
      <c r="I15" s="108"/>
      <c r="J15" s="108"/>
      <c r="K15" s="108"/>
      <c r="L15" s="108"/>
      <c r="M15" s="108"/>
      <c r="N15" s="108"/>
      <c r="O15" s="108"/>
      <c r="P15" s="108"/>
      <c r="Q15" s="66">
        <v>10</v>
      </c>
    </row>
    <row r="17" spans="2:17" ht="12">
      <c r="B17" s="50" t="s">
        <v>22</v>
      </c>
      <c r="Q17" s="67">
        <v>10</v>
      </c>
    </row>
  </sheetData>
  <mergeCells count="17">
    <mergeCell ref="B14:C14"/>
    <mergeCell ref="D14:P14"/>
    <mergeCell ref="F15:G15"/>
    <mergeCell ref="H15:P15"/>
    <mergeCell ref="F13:G13"/>
    <mergeCell ref="H13:P13"/>
    <mergeCell ref="F12:G12"/>
    <mergeCell ref="H12:P12"/>
    <mergeCell ref="B8:C8"/>
    <mergeCell ref="D8:P8"/>
    <mergeCell ref="F9:G9"/>
    <mergeCell ref="H9:P9"/>
    <mergeCell ref="B3:I3"/>
    <mergeCell ref="F11:G11"/>
    <mergeCell ref="H11:P11"/>
    <mergeCell ref="F10:G10"/>
    <mergeCell ref="H10:P10"/>
  </mergeCells>
  <phoneticPr fontId="0" type="noConversion"/>
  <hyperlinks>
    <hyperlink ref="B8" location="'Assumptions_SC'!A1" tooltip="Go to Assumptions" display="'Assumptions_SC'!A1" xr:uid="{00000000-0004-0000-0100-000000000000}"/>
    <hyperlink ref="D8" location="'Assumptions_SC'!A1" tooltip="Go to Assumptions" display="'Assumptions_SC'!A1" xr:uid="{00000000-0004-0000-0100-000001000000}"/>
    <hyperlink ref="F9" location="'Scenario_Illustration_BA'!A1" tooltip="Go to Scenario Illustration" display="'Scenario_Illustration_BA'!A1" xr:uid="{00000000-0004-0000-0100-000002000000}"/>
    <hyperlink ref="H9" location="'Scenario_Illustration_BA'!A1" tooltip="Go to Scenario Illustration" display="'Scenario_Illustration_BA'!A1" xr:uid="{00000000-0004-0000-0100-000003000000}"/>
    <hyperlink ref="F10" location="'Depn_Illustration_BA'!A1" tooltip="Go to Simple Depreciation Illustration" display="'Depn_Illustration_BA'!A1" xr:uid="{00000000-0004-0000-0100-000004000000}"/>
    <hyperlink ref="H10" location="'Depn_Illustration_BA'!A1" tooltip="Go to Simple Depreciation Illustration" display="'Depn_Illustration_BA'!A1" xr:uid="{00000000-0004-0000-0100-000005000000}"/>
    <hyperlink ref="F11" location="'Multiple_Ref_Cells_BA'!A1" tooltip="Go to Multiple Reference Cells Example" display="'Multiple_Ref_Cells_BA'!A1" xr:uid="{00000000-0004-0000-0100-000006000000}"/>
    <hyperlink ref="H11" location="'Multiple_Ref_Cells_BA'!A1" tooltip="Go to Multiple Reference Cells Example" display="'Multiple_Ref_Cells_BA'!A1" xr:uid="{00000000-0004-0000-0100-000007000000}"/>
    <hyperlink ref="F12" location="'Chart_Data_BA'!A1" tooltip="Go to Chart Data" display="'Chart_Data_BA'!A1" xr:uid="{00000000-0004-0000-0100-000008000000}"/>
    <hyperlink ref="H12" location="'Chart_Data_BA'!A1" tooltip="Go to Chart Data" display="'Chart_Data_BA'!A1" xr:uid="{00000000-0004-0000-0100-000009000000}"/>
    <hyperlink ref="F13" location="'Example_Chart_Output_BO'!A1" tooltip="Go to Example Chart Output" display="'Example_Chart_Output_BO'!A1" xr:uid="{00000000-0004-0000-0100-00000A000000}"/>
    <hyperlink ref="H13" location="'Example_Chart_Output_BO'!A1" tooltip="Go to Example Chart Output" display="'Example_Chart_Output_BO'!A1" xr:uid="{00000000-0004-0000-0100-00000B000000}"/>
    <hyperlink ref="B14" location="'Checks_SC'!A1" tooltip="Go to Checks" display="'Checks_SC'!A1" xr:uid="{00000000-0004-0000-0100-00000C000000}"/>
    <hyperlink ref="D14" location="'Checks_SC'!A1" tooltip="Go to Checks" display="'Checks_SC'!A1" xr:uid="{00000000-0004-0000-0100-00000D000000}"/>
    <hyperlink ref="F15" location="HL_Err_Chk" tooltip="Go to Error Checks" display="HL_Err_Chk" xr:uid="{00000000-0004-0000-0100-00000E000000}"/>
    <hyperlink ref="H15" location="HL_Err_Chk" tooltip="Go to Error Checks" display="HL_Err_Chk" xr:uid="{00000000-0004-0000-0100-00000F000000}"/>
    <hyperlink ref="Q8" location="'Assumptions_SC'!A1" tooltip="Go to Assumptions" display="'Assumptions_SC'!A1" xr:uid="{00000000-0004-0000-0100-000010000000}"/>
    <hyperlink ref="Q9" location="'Scenario_Illustration_BA'!A1" tooltip="Go to Scenario Illustration" display="'Scenario_Illustration_BA'!A1" xr:uid="{00000000-0004-0000-0100-000011000000}"/>
    <hyperlink ref="Q10" location="'Depn_Illustration_BA'!A1" tooltip="Go to Simple Depreciation Illustration" display="'Depn_Illustration_BA'!A1" xr:uid="{00000000-0004-0000-0100-000012000000}"/>
    <hyperlink ref="Q11" location="'Multiple_Ref_Cells_BA'!A1" tooltip="Go to Multiple Reference Cells Example" display="'Multiple_Ref_Cells_BA'!A1" xr:uid="{00000000-0004-0000-0100-000013000000}"/>
    <hyperlink ref="Q12" location="'Chart_Data_BA'!A1" tooltip="Go to Chart Data" display="'Chart_Data_BA'!A1" xr:uid="{00000000-0004-0000-0100-000014000000}"/>
    <hyperlink ref="Q13" location="'Example_Chart_Output_BO'!A1" tooltip="Go to Example Chart Output" display="'Example_Chart_Output_BO'!A1" xr:uid="{00000000-0004-0000-0100-000015000000}"/>
    <hyperlink ref="Q14" location="'Checks_SC'!A1" tooltip="Go to Checks" display="'Checks_SC'!A1" xr:uid="{00000000-0004-0000-0100-000016000000}"/>
    <hyperlink ref="Q15" location="'Err_Chks_BO'!A1" tooltip="Go to Error Checks" display="'Err_Chks_BO'!A1" xr:uid="{00000000-0004-0000-0100-000017000000}"/>
    <hyperlink ref="A6" location="$B$7" tooltip="Go to Top of Sheet" display="$B$7" xr:uid="{00000000-0004-0000-0100-000018000000}"/>
    <hyperlink ref="B3" location="'GC'!A1" tooltip="Go to Cover Sheet" display="'GC'!A1" xr:uid="{00000000-0004-0000-0100-000019000000}"/>
  </hyperlinks>
  <pageMargins left="0.39370078740157499" right="0.39370078740157499" top="0.59055118110236249" bottom="0.98425196850393748" header="0" footer="0.31496062992125973"/>
  <pageSetup paperSize="9" orientation="landscape" r:id="rId1"/>
  <headerFooter alignWithMargins="0">
    <oddFooter>&amp;L&amp;"Arial,Bold"&amp;7&amp;F
&amp;A
Printed: &amp;T on &amp;D&amp;C&amp;"Arial,Bold"&amp;10Page &amp;P of &amp;N&amp;RSumProduct Pty Ltd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pageSetUpPr autoPageBreaks="0" fitToPage="1"/>
  </sheetPr>
  <dimension ref="A1:F20"/>
  <sheetViews>
    <sheetView showGridLines="0" zoomScaleNormal="100" workbookViewId="0"/>
  </sheetViews>
  <sheetFormatPr defaultColWidth="10.83203125" defaultRowHeight="11.25"/>
  <cols>
    <col min="1" max="2" width="10.83203125" customWidth="1"/>
    <col min="3" max="4" width="3.83203125" customWidth="1"/>
  </cols>
  <sheetData>
    <row r="1" spans="1:6">
      <c r="A1" s="5" t="s">
        <v>23</v>
      </c>
    </row>
    <row r="9" spans="1:6" ht="18">
      <c r="C9" s="1" t="s">
        <v>24</v>
      </c>
    </row>
    <row r="10" spans="1:6" ht="16.5">
      <c r="C10" s="33" t="s">
        <v>25</v>
      </c>
    </row>
    <row r="11" spans="1:6" ht="15.75">
      <c r="C11" s="4" t="str">
        <f>Model_Name</f>
        <v>OFFSET Examples</v>
      </c>
    </row>
    <row r="12" spans="1:6">
      <c r="C12" s="103" t="s">
        <v>3</v>
      </c>
      <c r="D12" s="103"/>
      <c r="E12" s="103"/>
      <c r="F12" s="103"/>
    </row>
    <row r="13" spans="1:6" ht="12.75">
      <c r="C13" s="10" t="s">
        <v>26</v>
      </c>
      <c r="D13" s="11" t="s">
        <v>27</v>
      </c>
    </row>
    <row r="17" spans="3:3">
      <c r="C17" s="2"/>
    </row>
    <row r="18" spans="3:3">
      <c r="C18" s="3"/>
    </row>
    <row r="19" spans="3:3">
      <c r="C19" s="3"/>
    </row>
    <row r="20" spans="3:3">
      <c r="C20" s="3"/>
    </row>
  </sheetData>
  <mergeCells count="1">
    <mergeCell ref="C12:F12"/>
  </mergeCells>
  <phoneticPr fontId="0" type="noConversion"/>
  <hyperlinks>
    <hyperlink ref="C12" location="HL_Home" tooltip="Go to Table of Contents" display="HL_Home" xr:uid="{00000000-0004-0000-0200-000000000000}"/>
    <hyperlink ref="C13" location="'Contents'!A1" tooltip="Go to Previous Sheet" display="'Contents'!A1" xr:uid="{00000000-0004-0000-0200-000001000000}"/>
    <hyperlink ref="D13" location="'Scenario_Illustration_BA'!A1" tooltip="Go to Next Sheet" display="'Scenario_Illustration_BA'!A1" xr:uid="{00000000-0004-0000-0200-000002000000}"/>
  </hyperlinks>
  <pageMargins left="0.39370078740157499" right="0.39370078740157499" top="0.59055118110236249" bottom="0.98425196850393748" header="0" footer="0.31496062992125973"/>
  <pageSetup paperSize="9" orientation="landscape" r:id="rId1"/>
  <headerFooter alignWithMargins="0">
    <oddFooter>&amp;L&amp;"Arial,Bold"&amp;7&amp;F
&amp;A
Printed: &amp;T on &amp;D&amp;C&amp;"Arial,Bold"&amp;10Page &amp;P of &amp;N&amp;RSumProduct Pty Ltd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autoPageBreaks="0" fitToPage="1"/>
  </sheetPr>
  <dimension ref="A1:K24"/>
  <sheetViews>
    <sheetView showGridLines="0" workbookViewId="0">
      <pane xSplit="1" ySplit="4" topLeftCell="B5" activePane="bottomRight" state="frozen"/>
      <selection pane="bottomRight" activeCell="B1" sqref="B1"/>
      <selection pane="bottomLeft" activeCell="A5" sqref="A5"/>
      <selection pane="topRight" activeCell="B1" sqref="B1"/>
    </sheetView>
  </sheetViews>
  <sheetFormatPr defaultColWidth="10.83203125" defaultRowHeight="11.25"/>
  <cols>
    <col min="1" max="5" width="3.83203125" style="15" customWidth="1"/>
    <col min="6" max="7" width="10.83203125" style="15" customWidth="1"/>
    <col min="8" max="8" width="20.83203125" style="15" customWidth="1"/>
    <col min="9" max="16384" width="10.83203125" style="15"/>
  </cols>
  <sheetData>
    <row r="1" spans="1:8" ht="18">
      <c r="A1" s="34" t="s">
        <v>28</v>
      </c>
      <c r="B1" s="17" t="s">
        <v>29</v>
      </c>
    </row>
    <row r="2" spans="1:8" ht="15.75">
      <c r="B2" s="16" t="str">
        <f>Model_Name</f>
        <v>OFFSET Examples</v>
      </c>
    </row>
    <row r="3" spans="1:8">
      <c r="B3" s="110" t="s">
        <v>3</v>
      </c>
      <c r="C3" s="110"/>
      <c r="D3" s="110"/>
      <c r="E3" s="110"/>
      <c r="F3" s="110"/>
    </row>
    <row r="4" spans="1:8" ht="12.75">
      <c r="A4" s="19" t="s">
        <v>14</v>
      </c>
      <c r="B4" s="20" t="s">
        <v>26</v>
      </c>
      <c r="C4" s="21" t="s">
        <v>27</v>
      </c>
      <c r="F4" s="22"/>
    </row>
    <row r="5" spans="1:8">
      <c r="B5" s="18"/>
    </row>
    <row r="7" spans="1:8" ht="12.75">
      <c r="B7" s="23" t="s">
        <v>29</v>
      </c>
    </row>
    <row r="9" spans="1:8">
      <c r="C9" s="24" t="s">
        <v>30</v>
      </c>
      <c r="H9" s="25" t="s">
        <v>31</v>
      </c>
    </row>
    <row r="10" spans="1:8" ht="15.75" customHeight="1">
      <c r="C10" s="24" t="s">
        <v>32</v>
      </c>
      <c r="H10" s="26">
        <v>1</v>
      </c>
    </row>
    <row r="11" spans="1:8" ht="15.75" customHeight="1" thickBot="1">
      <c r="C11" s="24" t="s">
        <v>33</v>
      </c>
      <c r="H11" s="26">
        <v>12</v>
      </c>
    </row>
    <row r="12" spans="1:8" ht="12" thickBot="1">
      <c r="C12" s="24" t="s">
        <v>34</v>
      </c>
      <c r="H12" s="27">
        <v>38718</v>
      </c>
    </row>
    <row r="13" spans="1:8">
      <c r="C13" s="24" t="s">
        <v>35</v>
      </c>
      <c r="H13" s="28">
        <v>20</v>
      </c>
    </row>
    <row r="14" spans="1:8">
      <c r="C14" s="24" t="s">
        <v>36</v>
      </c>
      <c r="H14" s="29" t="str">
        <f>INDEX(LU_Mths,
MONTH(Model_Start_Date)
+MOD(DD_Fin_YE_Mth-MONTH(Model_Start_Date),
CHOOSE(DD_Model_Per_Type,Mths_In_Yr,Mths_In_Half_Yr,Mths_In_Qtr,1))
-(MONTH(Model_Start_Date)
+MOD(DD_Fin_YE_Mth-MONTH(Model_Start_Date),
CHOOSE(DD_Model_Per_Type,Mths_In_Yr,Mths_In_Half_Yr,Mths_In_Qtr,1))&gt;Mths_In_Yr)*Mths_In_Yr)</f>
        <v>December</v>
      </c>
    </row>
    <row r="15" spans="1:8">
      <c r="C15" s="24" t="s">
        <v>37</v>
      </c>
      <c r="H15" s="30">
        <f>EOMONTH(DATE(YEAR(Model_Start_Date)+1*(MONTH(Model_Start_Date)&gt;MATCH(Per_1_End_Mth,LU_Mths,0)),MATCH(Per_1_End_Mth,LU_Mths,0),1),0)</f>
        <v>39082</v>
      </c>
    </row>
    <row r="16" spans="1:8">
      <c r="C16" s="24" t="s">
        <v>38</v>
      </c>
      <c r="H16" s="31" t="str">
        <f>CHOOSE(DD_Model_Per_Type,
Yr_Name,
IF(MONTH(Per_1_End_Date)=DD_Fin_YE_Mth,Half_2,
Half_1),
IF(MONTH(Per_1_End_Date)=DD_Fin_YE_Mth,Qtr_4,
IF(ABS(MONTH(Per_1_End_Date)-DD_Fin_YE_Mth)=Mths_In_Half_Yr,Qtr_2,
IF(OR(MONTH(Per_1_End_Date)-DD_Fin_YE_Mth=-Mths_In_Qtr,MONTH(Per_1_End_Date)-DD_Fin_YE_Mth=3*Mths_In_Qtr),Qtr_3,
Qtr_1))),
"M"&amp;MONTH(Per_1_End_Date)-DD_Fin_YE_Mth+(DD_Fin_YE_Mth&gt;=MONTH(Per_1_End_Date))*Mths_In_Yr)</f>
        <v>Year</v>
      </c>
    </row>
    <row r="17" spans="2:11" ht="15.75" customHeight="1">
      <c r="C17" s="24" t="s">
        <v>39</v>
      </c>
      <c r="H17" s="26">
        <v>2</v>
      </c>
    </row>
    <row r="20" spans="2:11">
      <c r="B20" s="24" t="s">
        <v>40</v>
      </c>
    </row>
    <row r="21" spans="2:11">
      <c r="B21" s="32">
        <v>1</v>
      </c>
      <c r="C21" s="109" t="s">
        <v>41</v>
      </c>
      <c r="D21" s="109"/>
      <c r="E21" s="109"/>
      <c r="F21" s="109"/>
      <c r="G21" s="109"/>
      <c r="H21" s="109"/>
      <c r="I21" s="109"/>
      <c r="J21" s="109"/>
      <c r="K21" s="109"/>
    </row>
    <row r="22" spans="2:11">
      <c r="C22" s="109"/>
      <c r="D22" s="109"/>
      <c r="E22" s="109"/>
      <c r="F22" s="109"/>
      <c r="G22" s="109"/>
      <c r="H22" s="109"/>
      <c r="I22" s="109"/>
      <c r="J22" s="109"/>
      <c r="K22" s="109"/>
    </row>
    <row r="23" spans="2:11">
      <c r="B23" s="32">
        <v>2</v>
      </c>
      <c r="C23" s="109" t="s">
        <v>42</v>
      </c>
      <c r="D23" s="109"/>
      <c r="E23" s="109"/>
      <c r="F23" s="109"/>
      <c r="G23" s="109"/>
      <c r="H23" s="109"/>
      <c r="I23" s="109"/>
      <c r="J23" s="109"/>
      <c r="K23" s="109"/>
    </row>
    <row r="24" spans="2:11">
      <c r="C24" s="109"/>
      <c r="D24" s="109"/>
      <c r="E24" s="109"/>
      <c r="F24" s="109"/>
      <c r="G24" s="109"/>
      <c r="H24" s="109"/>
      <c r="I24" s="109"/>
      <c r="J24" s="109"/>
      <c r="K24" s="109"/>
    </row>
  </sheetData>
  <mergeCells count="3">
    <mergeCell ref="C21:K22"/>
    <mergeCell ref="C23:K24"/>
    <mergeCell ref="B3:F3"/>
  </mergeCells>
  <phoneticPr fontId="0" type="noConversion"/>
  <dataValidations count="5">
    <dataValidation type="whole" showDropDown="1" showErrorMessage="1" errorTitle="Drop Down Box Cell Link" error="The value in a drop down box cell link must be a whole number within the control's lookup range rows." sqref="H10" xr:uid="{00000000-0002-0000-0300-000000000000}">
      <formula1>1</formula1>
      <formula2>ROWS(LU_Pers )</formula2>
    </dataValidation>
    <dataValidation type="whole" showDropDown="1" showErrorMessage="1" errorTitle="Drop Down Box Cell Link" error="The value in a drop down box cell link must be a whole number within the control's lookup range rows." sqref="H11" xr:uid="{00000000-0002-0000-0300-000001000000}">
      <formula1>1</formula1>
      <formula2>ROWS(LU_Mths )</formula2>
    </dataValidation>
    <dataValidation type="date" showDropDown="1" showInputMessage="1" showErrorMessage="1" errorTitle="Model Start Date" error="The entered Model Start Date assumption must be a valid date. For assistance, search for &quot;Date&quot; in Excel Help." promptTitle="Model Start Date" prompt="Enter the Model Start Date assumption here." sqref="H12" xr:uid="{00000000-0002-0000-0300-000002000000}">
      <formula1>1</formula1>
      <formula2>2862773</formula2>
    </dataValidation>
    <dataValidation type="whole" showDropDown="1" showErrorMessage="1" errorTitle="Forecast Periods" error="The entered number of Forecast Periods must be a whole number between 1 and 249." sqref="H13" xr:uid="{00000000-0002-0000-0300-000003000000}">
      <formula1>1</formula1>
      <formula2>249</formula2>
    </dataValidation>
    <dataValidation type="whole" showDropDown="1" showErrorMessage="1" errorTitle="Drop Down Box Cell Link" error="The value in a drop down box cell link must be a whole number within the control's lookup range rows." sqref="H17" xr:uid="{00000000-0002-0000-0300-000004000000}">
      <formula1>1</formula1>
      <formula2>ROWS(LU_Denom )</formula2>
    </dataValidation>
  </dataValidations>
  <hyperlinks>
    <hyperlink ref="B3" location="HL_Home" tooltip="Go to Table of Contents" display="HL_Home" xr:uid="{00000000-0004-0000-0300-000000000000}"/>
    <hyperlink ref="A4" location="$B$5" tooltip="Go to Top of Sheet" display="$B$5" xr:uid="{00000000-0004-0000-0300-000001000000}"/>
    <hyperlink ref="B4" location="'Assumptions_SC'!A1" tooltip="Go to Previous Sheet" display="'Assumptions_SC'!A1" xr:uid="{00000000-0004-0000-0300-000002000000}"/>
    <hyperlink ref="C4" location="'Chart_Data_BA'!A1" tooltip="Go to Next Sheet" display="'Chart_Data_BA'!A1" xr:uid="{00000000-0004-0000-0300-000003000000}"/>
  </hyperlinks>
  <pageMargins left="0.39370078740157499" right="0.39370078740157499" top="0.59055118110236249" bottom="0.98425196850393748" header="0" footer="0.31496062992125973"/>
  <pageSetup paperSize="9" orientation="landscape" r:id="rId1"/>
  <headerFooter alignWithMargins="0">
    <oddFooter>&amp;L&amp;"Arial,Bold"&amp;7&amp;F
&amp;A
Printed: &amp;T on &amp;D&amp;C&amp;"Arial,Bold"&amp;10Page &amp;P of &amp;N&amp;RSumProduct Pty Ltd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autoPageBreaks="0"/>
  </sheetPr>
  <dimension ref="A1:IV41"/>
  <sheetViews>
    <sheetView showGridLines="0" tabSelected="1" zoomScaleNormal="100" workbookViewId="0">
      <pane xSplit="1" ySplit="4" topLeftCell="B5" activePane="bottomRight" state="frozen"/>
      <selection pane="bottomRight"/>
      <selection pane="bottomLeft" activeCell="K25" sqref="K25"/>
      <selection pane="topRight" activeCell="K25" sqref="K25"/>
    </sheetView>
  </sheetViews>
  <sheetFormatPr defaultColWidth="10.83203125" defaultRowHeight="11.25"/>
  <cols>
    <col min="1" max="5" width="3.83203125" style="15" customWidth="1"/>
    <col min="6" max="8" width="10.83203125" style="15" customWidth="1"/>
    <col min="9" max="9" width="4.1640625" style="15" customWidth="1"/>
    <col min="10" max="10" width="10.83203125" style="15" customWidth="1"/>
    <col min="11" max="11" width="4.1640625" style="15" customWidth="1"/>
    <col min="12" max="16384" width="10.83203125" style="15"/>
  </cols>
  <sheetData>
    <row r="1" spans="1:256" ht="18">
      <c r="A1" s="34" t="s">
        <v>43</v>
      </c>
      <c r="B1" s="17" t="s">
        <v>44</v>
      </c>
    </row>
    <row r="2" spans="1:256" ht="15.75">
      <c r="B2" s="16" t="str">
        <f>Model_Name</f>
        <v>OFFSET Examples</v>
      </c>
    </row>
    <row r="3" spans="1:256">
      <c r="B3" s="110" t="s">
        <v>3</v>
      </c>
      <c r="C3" s="110"/>
      <c r="D3" s="110"/>
      <c r="E3" s="110"/>
      <c r="F3" s="110"/>
    </row>
    <row r="4" spans="1:256" ht="12.75">
      <c r="A4" s="19" t="s">
        <v>14</v>
      </c>
      <c r="B4" s="20" t="s">
        <v>26</v>
      </c>
      <c r="C4" s="21" t="s">
        <v>27</v>
      </c>
      <c r="D4" s="70" t="s">
        <v>45</v>
      </c>
      <c r="F4" s="22"/>
    </row>
    <row r="5" spans="1:256">
      <c r="B5" s="18"/>
    </row>
    <row r="7" spans="1:256" ht="12.75">
      <c r="B7" s="71" t="str">
        <f>B1</f>
        <v>Scenario Illustration</v>
      </c>
    </row>
    <row r="9" spans="1:256" ht="12">
      <c r="C9" s="72" t="s">
        <v>46</v>
      </c>
    </row>
    <row r="10" spans="1:256" ht="12" thickBot="1"/>
    <row r="11" spans="1:256" ht="12" thickBot="1">
      <c r="H11" s="73" t="s">
        <v>47</v>
      </c>
      <c r="J11" s="69">
        <v>1</v>
      </c>
    </row>
    <row r="13" spans="1:256" s="18" customFormat="1" ht="12" thickBot="1">
      <c r="A13" s="15"/>
      <c r="B13" s="15"/>
      <c r="C13" s="15"/>
      <c r="D13" s="40" t="s">
        <v>48</v>
      </c>
      <c r="E13" s="15"/>
      <c r="F13" s="15"/>
      <c r="G13" s="15"/>
      <c r="H13" s="15"/>
      <c r="I13" s="15"/>
      <c r="J13" s="25" t="s">
        <v>49</v>
      </c>
      <c r="K13" s="15"/>
      <c r="L13" s="99">
        <f>N(K13)+1</f>
        <v>1</v>
      </c>
      <c r="M13" s="99">
        <f>N(L13)+1</f>
        <v>2</v>
      </c>
      <c r="N13" s="99">
        <f>N(M13)+1</f>
        <v>3</v>
      </c>
      <c r="O13" s="99">
        <f>N(N13)+1</f>
        <v>4</v>
      </c>
      <c r="P13" s="99">
        <f>N(O13)+1</f>
        <v>5</v>
      </c>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row>
    <row r="14" spans="1:256" s="76" customFormat="1" ht="12" thickBot="1">
      <c r="A14" s="15"/>
      <c r="B14" s="15"/>
      <c r="C14" s="15"/>
      <c r="D14" s="111" t="s">
        <v>50</v>
      </c>
      <c r="E14" s="111"/>
      <c r="F14" s="111"/>
      <c r="G14" s="111"/>
      <c r="H14" s="111"/>
      <c r="I14" s="15"/>
      <c r="J14" s="86">
        <f ca="1">OFFSET(K14,,$J$11)</f>
        <v>3.7</v>
      </c>
      <c r="K14" s="15"/>
      <c r="L14" s="76">
        <v>3.7</v>
      </c>
      <c r="M14" s="76">
        <v>4.1500000000000004</v>
      </c>
      <c r="N14" s="76">
        <v>3</v>
      </c>
      <c r="O14" s="76">
        <v>2.85</v>
      </c>
      <c r="P14" s="76">
        <v>2.99</v>
      </c>
    </row>
    <row r="15" spans="1:256" s="75" customFormat="1" ht="12" thickBot="1">
      <c r="A15" s="15"/>
      <c r="B15" s="15"/>
      <c r="C15" s="15"/>
      <c r="D15" s="111" t="s">
        <v>51</v>
      </c>
      <c r="E15" s="111"/>
      <c r="F15" s="111"/>
      <c r="G15" s="111"/>
      <c r="H15" s="111"/>
      <c r="I15" s="15"/>
      <c r="J15" s="87">
        <f t="shared" ref="J15:J20" ca="1" si="0">OFFSET(K15,,$J$11)</f>
        <v>0.02</v>
      </c>
      <c r="K15" s="15"/>
      <c r="L15" s="75">
        <v>0.02</v>
      </c>
      <c r="M15" s="75">
        <v>0.03</v>
      </c>
      <c r="N15" s="75">
        <v>0.04</v>
      </c>
      <c r="O15" s="75">
        <v>0.05</v>
      </c>
      <c r="P15" s="75">
        <v>0.06</v>
      </c>
    </row>
    <row r="16" spans="1:256" s="74" customFormat="1" ht="12" thickBot="1">
      <c r="A16" s="15"/>
      <c r="B16" s="15"/>
      <c r="C16" s="15"/>
      <c r="D16" s="111" t="s">
        <v>52</v>
      </c>
      <c r="E16" s="111"/>
      <c r="F16" s="111"/>
      <c r="G16" s="111"/>
      <c r="H16" s="111"/>
      <c r="I16" s="15"/>
      <c r="J16" s="88">
        <f t="shared" ca="1" si="0"/>
        <v>80000</v>
      </c>
      <c r="K16" s="15"/>
      <c r="L16" s="74">
        <v>80000</v>
      </c>
      <c r="M16" s="74">
        <v>85000</v>
      </c>
      <c r="N16" s="74">
        <v>82500</v>
      </c>
      <c r="O16" s="74">
        <v>77900</v>
      </c>
      <c r="P16" s="74">
        <v>83000</v>
      </c>
    </row>
    <row r="17" spans="1:256" s="74" customFormat="1" ht="12" thickBot="1">
      <c r="A17" s="15"/>
      <c r="B17" s="15"/>
      <c r="C17" s="15"/>
      <c r="D17" s="111" t="s">
        <v>53</v>
      </c>
      <c r="E17" s="111"/>
      <c r="F17" s="111"/>
      <c r="G17" s="111"/>
      <c r="H17" s="111"/>
      <c r="I17" s="15"/>
      <c r="J17" s="88">
        <f t="shared" ca="1" si="0"/>
        <v>200</v>
      </c>
      <c r="K17" s="15"/>
      <c r="L17" s="74">
        <v>200</v>
      </c>
      <c r="M17" s="74">
        <v>250</v>
      </c>
      <c r="N17" s="74">
        <v>300</v>
      </c>
      <c r="O17" s="74">
        <v>200</v>
      </c>
      <c r="P17" s="74">
        <v>150</v>
      </c>
    </row>
    <row r="18" spans="1:256" s="74" customFormat="1" ht="12" thickBot="1">
      <c r="A18" s="15"/>
      <c r="B18" s="15"/>
      <c r="C18" s="15"/>
      <c r="D18" s="111" t="s">
        <v>54</v>
      </c>
      <c r="E18" s="111"/>
      <c r="F18" s="111"/>
      <c r="G18" s="111"/>
      <c r="H18" s="111"/>
      <c r="I18" s="15"/>
      <c r="J18" s="86">
        <f t="shared" ca="1" si="0"/>
        <v>1</v>
      </c>
      <c r="K18" s="15"/>
      <c r="L18" s="76">
        <v>1</v>
      </c>
      <c r="M18" s="76">
        <v>1.3</v>
      </c>
      <c r="N18" s="76">
        <v>1.1000000000000001</v>
      </c>
      <c r="O18" s="76">
        <v>1.25</v>
      </c>
      <c r="P18" s="76">
        <v>1.29</v>
      </c>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76"/>
      <c r="CB18" s="76"/>
      <c r="CC18" s="76"/>
      <c r="CD18" s="76"/>
      <c r="CE18" s="76"/>
      <c r="CF18" s="76"/>
      <c r="CG18" s="76"/>
      <c r="CH18" s="76"/>
      <c r="CI18" s="76"/>
      <c r="CJ18" s="76"/>
      <c r="CK18" s="76"/>
      <c r="CL18" s="76"/>
      <c r="CM18" s="76"/>
      <c r="CN18" s="76"/>
      <c r="CO18" s="76"/>
      <c r="CP18" s="76"/>
      <c r="CQ18" s="76"/>
      <c r="CR18" s="76"/>
      <c r="CS18" s="76"/>
      <c r="CT18" s="76"/>
      <c r="CU18" s="76"/>
      <c r="CV18" s="76"/>
      <c r="CW18" s="76"/>
      <c r="CX18" s="76"/>
      <c r="CY18" s="76"/>
      <c r="CZ18" s="76"/>
      <c r="DA18" s="76"/>
      <c r="DB18" s="76"/>
      <c r="DC18" s="76"/>
      <c r="DD18" s="76"/>
      <c r="DE18" s="76"/>
      <c r="DF18" s="76"/>
      <c r="DG18" s="76"/>
      <c r="DH18" s="76"/>
      <c r="DI18" s="76"/>
      <c r="DJ18" s="76"/>
      <c r="DK18" s="76"/>
      <c r="DL18" s="76"/>
      <c r="DM18" s="76"/>
      <c r="DN18" s="76"/>
      <c r="DO18" s="76"/>
      <c r="DP18" s="76"/>
      <c r="DQ18" s="76"/>
      <c r="DR18" s="76"/>
      <c r="DS18" s="76"/>
      <c r="DT18" s="76"/>
      <c r="DU18" s="76"/>
      <c r="DV18" s="76"/>
      <c r="DW18" s="76"/>
      <c r="DX18" s="76"/>
      <c r="DY18" s="76"/>
      <c r="DZ18" s="76"/>
      <c r="EA18" s="76"/>
      <c r="EB18" s="76"/>
      <c r="EC18" s="76"/>
      <c r="ED18" s="76"/>
      <c r="EE18" s="76"/>
      <c r="EF18" s="76"/>
      <c r="EG18" s="76"/>
      <c r="EH18" s="76"/>
      <c r="EI18" s="76"/>
      <c r="EJ18" s="76"/>
      <c r="EK18" s="76"/>
      <c r="EL18" s="76"/>
      <c r="EM18" s="76"/>
      <c r="EN18" s="76"/>
      <c r="EO18" s="76"/>
      <c r="EP18" s="76"/>
      <c r="EQ18" s="76"/>
      <c r="ER18" s="76"/>
      <c r="ES18" s="76"/>
      <c r="ET18" s="76"/>
      <c r="EU18" s="76"/>
      <c r="EV18" s="76"/>
      <c r="EW18" s="76"/>
      <c r="EX18" s="76"/>
      <c r="EY18" s="76"/>
      <c r="EZ18" s="76"/>
      <c r="FA18" s="76"/>
      <c r="FB18" s="76"/>
      <c r="FC18" s="76"/>
      <c r="FD18" s="76"/>
      <c r="FE18" s="76"/>
      <c r="FF18" s="76"/>
      <c r="FG18" s="76"/>
      <c r="FH18" s="76"/>
      <c r="FI18" s="76"/>
      <c r="FJ18" s="76"/>
      <c r="FK18" s="76"/>
      <c r="FL18" s="76"/>
      <c r="FM18" s="76"/>
      <c r="FN18" s="76"/>
      <c r="FO18" s="76"/>
      <c r="FP18" s="76"/>
      <c r="FQ18" s="76"/>
      <c r="FR18" s="76"/>
      <c r="FS18" s="76"/>
      <c r="FT18" s="76"/>
      <c r="FU18" s="76"/>
      <c r="FV18" s="76"/>
      <c r="FW18" s="76"/>
      <c r="FX18" s="76"/>
      <c r="FY18" s="76"/>
      <c r="FZ18" s="76"/>
      <c r="GA18" s="76"/>
      <c r="GB18" s="76"/>
      <c r="GC18" s="76"/>
      <c r="GD18" s="76"/>
      <c r="GE18" s="76"/>
      <c r="GF18" s="76"/>
      <c r="GG18" s="76"/>
      <c r="GH18" s="76"/>
      <c r="GI18" s="76"/>
      <c r="GJ18" s="76"/>
      <c r="GK18" s="76"/>
      <c r="GL18" s="76"/>
      <c r="GM18" s="76"/>
      <c r="GN18" s="76"/>
      <c r="GO18" s="76"/>
      <c r="GP18" s="76"/>
      <c r="GQ18" s="76"/>
      <c r="GR18" s="76"/>
      <c r="GS18" s="76"/>
      <c r="GT18" s="76"/>
      <c r="GU18" s="76"/>
      <c r="GV18" s="76"/>
      <c r="GW18" s="76"/>
      <c r="GX18" s="76"/>
      <c r="GY18" s="76"/>
      <c r="GZ18" s="76"/>
      <c r="HA18" s="76"/>
      <c r="HB18" s="76"/>
      <c r="HC18" s="76"/>
      <c r="HD18" s="76"/>
      <c r="HE18" s="76"/>
      <c r="HF18" s="76"/>
      <c r="HG18" s="76"/>
      <c r="HH18" s="76"/>
      <c r="HI18" s="76"/>
      <c r="HJ18" s="76"/>
      <c r="HK18" s="76"/>
      <c r="HL18" s="76"/>
      <c r="HM18" s="76"/>
      <c r="HN18" s="76"/>
      <c r="HO18" s="76"/>
      <c r="HP18" s="76"/>
      <c r="HQ18" s="76"/>
      <c r="HR18" s="76"/>
      <c r="HS18" s="76"/>
      <c r="HT18" s="76"/>
      <c r="HU18" s="76"/>
      <c r="HV18" s="76"/>
      <c r="HW18" s="76"/>
      <c r="HX18" s="76"/>
      <c r="HY18" s="76"/>
      <c r="HZ18" s="76"/>
      <c r="IA18" s="76"/>
      <c r="IB18" s="76"/>
      <c r="IC18" s="76"/>
      <c r="ID18" s="76"/>
      <c r="IE18" s="76"/>
      <c r="IF18" s="76"/>
      <c r="IG18" s="76"/>
      <c r="IH18" s="76"/>
      <c r="II18" s="76"/>
      <c r="IJ18" s="76"/>
      <c r="IK18" s="76"/>
      <c r="IL18" s="76"/>
      <c r="IM18" s="76"/>
      <c r="IN18" s="76"/>
      <c r="IO18" s="76"/>
      <c r="IP18" s="76"/>
      <c r="IQ18" s="76"/>
      <c r="IR18" s="76"/>
      <c r="IS18" s="76"/>
      <c r="IT18" s="76"/>
      <c r="IU18" s="76"/>
      <c r="IV18" s="76"/>
    </row>
    <row r="19" spans="1:256" s="75" customFormat="1" ht="12" thickBot="1">
      <c r="A19" s="15"/>
      <c r="B19" s="15"/>
      <c r="C19" s="15"/>
      <c r="D19" s="111" t="s">
        <v>55</v>
      </c>
      <c r="E19" s="111"/>
      <c r="F19" s="111"/>
      <c r="G19" s="111"/>
      <c r="H19" s="111"/>
      <c r="I19" s="15"/>
      <c r="J19" s="87">
        <f t="shared" ca="1" si="0"/>
        <v>0.03</v>
      </c>
      <c r="K19" s="15"/>
      <c r="L19" s="75">
        <v>0.03</v>
      </c>
      <c r="M19" s="75">
        <v>0.03</v>
      </c>
      <c r="N19" s="75">
        <v>0.03</v>
      </c>
      <c r="O19" s="75">
        <v>0.03</v>
      </c>
      <c r="P19" s="75">
        <v>0.03</v>
      </c>
    </row>
    <row r="20" spans="1:256" s="75" customFormat="1" ht="12" thickBot="1">
      <c r="A20" s="15"/>
      <c r="B20" s="15"/>
      <c r="C20" s="15"/>
      <c r="D20" s="111" t="s">
        <v>56</v>
      </c>
      <c r="E20" s="111"/>
      <c r="F20" s="111"/>
      <c r="G20" s="111"/>
      <c r="H20" s="111"/>
      <c r="I20" s="15"/>
      <c r="J20" s="87">
        <f t="shared" ca="1" si="0"/>
        <v>0.28000000000000003</v>
      </c>
      <c r="K20" s="15"/>
      <c r="L20" s="75">
        <v>0.28000000000000003</v>
      </c>
      <c r="M20" s="75">
        <v>0.3</v>
      </c>
      <c r="N20" s="75">
        <v>0.3</v>
      </c>
      <c r="O20" s="75">
        <v>0.28000000000000003</v>
      </c>
      <c r="P20" s="75">
        <v>0.33</v>
      </c>
    </row>
    <row r="23" spans="1:256" ht="12">
      <c r="C23" s="72" t="s">
        <v>57</v>
      </c>
    </row>
    <row r="25" spans="1:256">
      <c r="D25" s="40" t="s">
        <v>58</v>
      </c>
    </row>
    <row r="26" spans="1:256">
      <c r="L26" s="77">
        <v>1</v>
      </c>
      <c r="M26" s="77">
        <v>2</v>
      </c>
      <c r="N26" s="77">
        <v>3</v>
      </c>
      <c r="O26" s="77">
        <v>4</v>
      </c>
    </row>
    <row r="27" spans="1:256">
      <c r="L27" s="25"/>
      <c r="M27" s="25"/>
      <c r="N27" s="25"/>
      <c r="O27" s="25"/>
    </row>
    <row r="28" spans="1:256">
      <c r="J28" s="37" t="s">
        <v>59</v>
      </c>
      <c r="L28" s="79">
        <f ca="1">IF(L$26=1,$J$14,K28*(1+$J$15))</f>
        <v>3.7</v>
      </c>
      <c r="M28" s="79">
        <f ca="1">IF(M$26=1,$J$14,L28*(1+$J$15))</f>
        <v>3.7740000000000005</v>
      </c>
      <c r="N28" s="79">
        <f ca="1">IF(N$26=1,$J$14,M28*(1+$J$15))</f>
        <v>3.8494800000000007</v>
      </c>
      <c r="O28" s="79">
        <f ca="1">IF(O$26=1,$J$14,N28*(1+$J$15))</f>
        <v>3.9264696000000008</v>
      </c>
    </row>
    <row r="29" spans="1:256">
      <c r="J29" s="37" t="s">
        <v>60</v>
      </c>
      <c r="L29" s="80">
        <f ca="1">IF(L$26=1,$J$16,K29+$J$17)</f>
        <v>80000</v>
      </c>
      <c r="M29" s="80">
        <f ca="1">IF(M$26=1,$J$16,L29+$J$17)</f>
        <v>80200</v>
      </c>
      <c r="N29" s="80">
        <f ca="1">IF(N$26=1,$J$16,M29+$J$17)</f>
        <v>80400</v>
      </c>
      <c r="O29" s="80">
        <f ca="1">IF(O$26=1,$J$16,N29+$J$17)</f>
        <v>80600</v>
      </c>
    </row>
    <row r="30" spans="1:256">
      <c r="J30" s="37" t="s">
        <v>61</v>
      </c>
      <c r="L30" s="79">
        <f ca="1">IF(L$26=1,$J$18,K30*(1+$J$19))</f>
        <v>1</v>
      </c>
      <c r="M30" s="79">
        <f ca="1">IF(M$26=1,$J$18,L30*(1+$J$19))</f>
        <v>1.03</v>
      </c>
      <c r="N30" s="79">
        <f ca="1">IF(N$26=1,$J$18,M30*(1+$J$19))</f>
        <v>1.0609</v>
      </c>
      <c r="O30" s="79">
        <f ca="1">IF(O$26=1,$J$18,N30*(1+$J$19))</f>
        <v>1.092727</v>
      </c>
    </row>
    <row r="31" spans="1:256">
      <c r="J31" s="37" t="s">
        <v>56</v>
      </c>
      <c r="L31" s="78">
        <f ca="1">$J$20</f>
        <v>0.28000000000000003</v>
      </c>
      <c r="M31" s="78">
        <f ca="1">$J$20</f>
        <v>0.28000000000000003</v>
      </c>
      <c r="N31" s="78">
        <f ca="1">$J$20</f>
        <v>0.28000000000000003</v>
      </c>
      <c r="O31" s="78">
        <f ca="1">$J$20</f>
        <v>0.28000000000000003</v>
      </c>
    </row>
    <row r="32" spans="1:256">
      <c r="J32" s="37"/>
    </row>
    <row r="34" spans="10:15">
      <c r="L34" s="81">
        <f>L26</f>
        <v>1</v>
      </c>
      <c r="M34" s="81">
        <f>M26</f>
        <v>2</v>
      </c>
      <c r="N34" s="81">
        <f>N26</f>
        <v>3</v>
      </c>
      <c r="O34" s="81">
        <f>O26</f>
        <v>4</v>
      </c>
    </row>
    <row r="36" spans="10:15">
      <c r="J36" s="15" t="s">
        <v>62</v>
      </c>
      <c r="L36" s="82">
        <f ca="1">L29*L28</f>
        <v>296000</v>
      </c>
      <c r="M36" s="82">
        <f ca="1">M29*M28</f>
        <v>302674.80000000005</v>
      </c>
      <c r="N36" s="82">
        <f ca="1">N29*N28</f>
        <v>309498.19200000004</v>
      </c>
      <c r="O36" s="82">
        <f ca="1">O29*O28</f>
        <v>316473.44976000005</v>
      </c>
    </row>
    <row r="37" spans="10:15">
      <c r="J37" s="15" t="s">
        <v>63</v>
      </c>
      <c r="L37" s="83">
        <f ca="1">-L30*L29</f>
        <v>-80000</v>
      </c>
      <c r="M37" s="83">
        <f ca="1">-M30*M29</f>
        <v>-82606</v>
      </c>
      <c r="N37" s="83">
        <f ca="1">-N30*N29</f>
        <v>-85296.36</v>
      </c>
      <c r="O37" s="83">
        <f ca="1">-O30*O29</f>
        <v>-88073.796199999997</v>
      </c>
    </row>
    <row r="38" spans="10:15">
      <c r="J38" s="15" t="s">
        <v>64</v>
      </c>
      <c r="L38" s="84">
        <f ca="1">SUM(L36:L37)</f>
        <v>216000</v>
      </c>
      <c r="M38" s="84">
        <f ca="1">SUM(M36:M37)</f>
        <v>220068.80000000005</v>
      </c>
      <c r="N38" s="84">
        <f ca="1">SUM(N36:N37)</f>
        <v>224201.83200000005</v>
      </c>
      <c r="O38" s="84">
        <f ca="1">SUM(O36:O37)</f>
        <v>228399.65356000006</v>
      </c>
    </row>
    <row r="39" spans="10:15">
      <c r="J39" s="15" t="s">
        <v>65</v>
      </c>
      <c r="L39" s="82">
        <f ca="1">-L38*L31</f>
        <v>-60480.000000000007</v>
      </c>
      <c r="M39" s="82">
        <f ca="1">-M38*M31</f>
        <v>-61619.264000000017</v>
      </c>
      <c r="N39" s="82">
        <f ca="1">-N38*N31</f>
        <v>-62776.512960000022</v>
      </c>
      <c r="O39" s="82">
        <f ca="1">-O38*O31</f>
        <v>-63951.902996800025</v>
      </c>
    </row>
    <row r="40" spans="10:15" ht="12" thickBot="1">
      <c r="J40" s="15" t="s">
        <v>66</v>
      </c>
      <c r="L40" s="85">
        <f ca="1">SUM(L38:L39)</f>
        <v>155520</v>
      </c>
      <c r="M40" s="85">
        <f ca="1">SUM(M38:M39)</f>
        <v>158449.53600000002</v>
      </c>
      <c r="N40" s="85">
        <f ca="1">SUM(N38:N39)</f>
        <v>161425.31904000003</v>
      </c>
      <c r="O40" s="85">
        <f ca="1">SUM(O38:O39)</f>
        <v>164447.75056320004</v>
      </c>
    </row>
    <row r="41" spans="10:15" ht="12" thickTop="1"/>
  </sheetData>
  <mergeCells count="8">
    <mergeCell ref="B3:F3"/>
    <mergeCell ref="D18:H18"/>
    <mergeCell ref="D19:H19"/>
    <mergeCell ref="D20:H20"/>
    <mergeCell ref="D14:H14"/>
    <mergeCell ref="D15:H15"/>
    <mergeCell ref="D16:H16"/>
    <mergeCell ref="D17:H17"/>
  </mergeCells>
  <phoneticPr fontId="0" type="noConversion"/>
  <conditionalFormatting sqref="L14:IV20">
    <cfRule type="expression" dxfId="9" priority="1" stopIfTrue="1">
      <formula>L$13=$J$11</formula>
    </cfRule>
    <cfRule type="expression" dxfId="8" priority="2" stopIfTrue="1">
      <formula>L$13=""</formula>
    </cfRule>
  </conditionalFormatting>
  <dataValidations count="1">
    <dataValidation type="whole" operator="greaterThan" allowBlank="1" showDropDown="1" showErrorMessage="1" errorTitle="Invalid Assumption" error="Assumption must be an integer greater than zero." sqref="J11" xr:uid="{00000000-0002-0000-0400-000000000000}">
      <formula1>0</formula1>
    </dataValidation>
  </dataValidations>
  <hyperlinks>
    <hyperlink ref="D4" location="HL_Err_Chk" tooltip="Go to  Error Checks" display="HL_Err_Chk" xr:uid="{00000000-0004-0000-0400-000000000000}"/>
    <hyperlink ref="B3" location="HL_Home" tooltip="Go to Table of Contents" display="HL_Home" xr:uid="{00000000-0004-0000-0400-000001000000}"/>
    <hyperlink ref="A4" location="$B$5" tooltip="Go to Top of Sheet" display="$B$5" xr:uid="{00000000-0004-0000-0400-000002000000}"/>
    <hyperlink ref="B4" location="'Assumptions_SC'!A1" tooltip="Go to Previous Sheet" display="'Assumptions_SC'!A1" xr:uid="{00000000-0004-0000-0400-000003000000}"/>
    <hyperlink ref="C4" location="'Depn_Illustration_BA'!A1" tooltip="Go to Next Sheet" display="'Depn_Illustration_BA'!A1" xr:uid="{00000000-0004-0000-0400-000004000000}"/>
  </hyperlinks>
  <pageMargins left="0.39370078740157499" right="0.39370078740157499" top="0.59055118110236249" bottom="0.98425196850393748" header="0" footer="0.31496062992125973"/>
  <pageSetup paperSize="9" orientation="landscape" r:id="rId1"/>
  <headerFooter alignWithMargins="0">
    <oddFooter>&amp;L&amp;"Arial,Bold"&amp;7&amp;F
&amp;A
Printed: &amp;T on &amp;D&amp;C&amp;"Arial,Bold"&amp;10Page &amp;P of &amp;N&amp;RSumProduct Pty Ltd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autoPageBreaks="0"/>
  </sheetPr>
  <dimension ref="A1:N30"/>
  <sheetViews>
    <sheetView showGridLines="0" zoomScaleNormal="100" workbookViewId="0">
      <pane xSplit="1" ySplit="4" topLeftCell="B5" activePane="bottomRight" state="frozen"/>
      <selection pane="bottomRight"/>
      <selection pane="bottomLeft" activeCell="K25" sqref="K25"/>
      <selection pane="topRight" activeCell="K25" sqref="K25"/>
    </sheetView>
  </sheetViews>
  <sheetFormatPr defaultColWidth="10.83203125" defaultRowHeight="11.25"/>
  <cols>
    <col min="1" max="5" width="3.83203125" style="15" customWidth="1"/>
    <col min="6" max="16384" width="10.83203125" style="15"/>
  </cols>
  <sheetData>
    <row r="1" spans="1:14" ht="18">
      <c r="A1" s="34" t="s">
        <v>43</v>
      </c>
      <c r="B1" s="17" t="s">
        <v>67</v>
      </c>
    </row>
    <row r="2" spans="1:14" ht="15.75">
      <c r="B2" s="16" t="str">
        <f>Model_Name</f>
        <v>OFFSET Examples</v>
      </c>
    </row>
    <row r="3" spans="1:14">
      <c r="B3" s="110" t="s">
        <v>3</v>
      </c>
      <c r="C3" s="110"/>
      <c r="D3" s="110"/>
      <c r="E3" s="110"/>
      <c r="F3" s="110"/>
    </row>
    <row r="4" spans="1:14" ht="12.75">
      <c r="A4" s="19" t="s">
        <v>14</v>
      </c>
      <c r="B4" s="20" t="s">
        <v>26</v>
      </c>
      <c r="C4" s="21" t="s">
        <v>27</v>
      </c>
      <c r="D4" s="70" t="s">
        <v>45</v>
      </c>
      <c r="F4" s="22"/>
    </row>
    <row r="5" spans="1:14">
      <c r="B5" s="18"/>
    </row>
    <row r="7" spans="1:14" ht="12.75">
      <c r="B7" s="71" t="str">
        <f>B1</f>
        <v>Simple Depreciation Illustration</v>
      </c>
    </row>
    <row r="9" spans="1:14" ht="12">
      <c r="C9" s="72" t="s">
        <v>68</v>
      </c>
    </row>
    <row r="10" spans="1:14" ht="12" thickBot="1"/>
    <row r="11" spans="1:14" ht="12" thickBot="1">
      <c r="D11" s="40" t="s">
        <v>69</v>
      </c>
      <c r="H11" s="90">
        <v>3</v>
      </c>
    </row>
    <row r="13" spans="1:14" ht="12" thickBot="1">
      <c r="J13" s="25">
        <v>2009</v>
      </c>
      <c r="K13" s="25">
        <v>2010</v>
      </c>
      <c r="L13" s="25">
        <v>2011</v>
      </c>
      <c r="M13" s="25">
        <v>2012</v>
      </c>
      <c r="N13" s="25">
        <v>2013</v>
      </c>
    </row>
    <row r="14" spans="1:14" ht="12" thickBot="1">
      <c r="D14" s="40" t="s">
        <v>70</v>
      </c>
      <c r="J14" s="74">
        <v>500</v>
      </c>
      <c r="K14" s="74">
        <v>600</v>
      </c>
      <c r="L14" s="74">
        <v>700</v>
      </c>
      <c r="M14" s="74">
        <v>800</v>
      </c>
      <c r="N14" s="74">
        <v>900</v>
      </c>
    </row>
    <row r="17" spans="3:14">
      <c r="C17" s="40" t="s">
        <v>71</v>
      </c>
    </row>
    <row r="18" spans="3:14">
      <c r="J18" s="29">
        <f>J13</f>
        <v>2009</v>
      </c>
      <c r="K18" s="29">
        <f>K13</f>
        <v>2010</v>
      </c>
      <c r="L18" s="29">
        <f>L13</f>
        <v>2011</v>
      </c>
      <c r="M18" s="29">
        <f>M13</f>
        <v>2012</v>
      </c>
      <c r="N18" s="29">
        <f>N13</f>
        <v>2013</v>
      </c>
    </row>
    <row r="19" spans="3:14">
      <c r="F19" s="94" t="str">
        <f ca="1">OFFSET($I$18,,ROWS($F$19:$F19))&amp;" Capex Depreciation Profile"</f>
        <v>2009 Capex Depreciation Profile</v>
      </c>
      <c r="G19" s="95"/>
      <c r="H19" s="95"/>
      <c r="J19" s="92">
        <f>IF($H$11,MIN($J$14/$H$11,$J$14-SUM($I19:I19)),)</f>
        <v>166.66666666666666</v>
      </c>
      <c r="K19" s="92">
        <f>IF($H$11,MIN($J$14/$H$11,$J$14-SUM($I19:J19)),)</f>
        <v>166.66666666666666</v>
      </c>
      <c r="L19" s="92">
        <f>IF($H$11,MIN($J$14/$H$11,$J$14-SUM($I19:K19)),)</f>
        <v>166.66666666666666</v>
      </c>
      <c r="M19" s="92">
        <f>IF($H$11,MIN($J$14/$H$11,$J$14-SUM($I19:L19)),)</f>
        <v>0</v>
      </c>
      <c r="N19" s="92">
        <f>IF($H$11,MIN($J$14/$H$11,$J$14-SUM($I19:M19)),)</f>
        <v>0</v>
      </c>
    </row>
    <row r="20" spans="3:14">
      <c r="F20" s="94" t="str">
        <f ca="1">OFFSET($I$18,,ROWS($F$19:$F20))&amp;" Capex Depreciation Profile"</f>
        <v>2010 Capex Depreciation Profile</v>
      </c>
      <c r="G20" s="95"/>
      <c r="H20" s="95"/>
      <c r="K20" s="92">
        <f>IF($H$11,MIN($K$14/$H$11,$K$14-SUM($I20:J20)),)</f>
        <v>200</v>
      </c>
      <c r="L20" s="92">
        <f>IF($H$11,MIN($K$14/$H$11,$K$14-SUM($I20:K20)),)</f>
        <v>200</v>
      </c>
      <c r="M20" s="92">
        <f>IF($H$11,MIN($K$14/$H$11,$K$14-SUM($I20:L20)),)</f>
        <v>200</v>
      </c>
      <c r="N20" s="92">
        <f>IF($H$11,MIN($K$14/$H$11,$K$14-SUM($I20:M20)),)</f>
        <v>0</v>
      </c>
    </row>
    <row r="21" spans="3:14">
      <c r="F21" s="94" t="str">
        <f ca="1">OFFSET($I$18,,ROWS($F$19:$F21))&amp;" Capex Depreciation Profile"</f>
        <v>2011 Capex Depreciation Profile</v>
      </c>
      <c r="G21" s="95"/>
      <c r="H21" s="95"/>
      <c r="L21" s="92">
        <f>IF($H$11,MIN($L$14/$H$11,$L$14-SUM($I21:K21)),)</f>
        <v>233.33333333333334</v>
      </c>
      <c r="M21" s="92">
        <f>IF($H$11,MIN($L$14/$H$11,$L$14-SUM($I21:L21)),)</f>
        <v>233.33333333333334</v>
      </c>
      <c r="N21" s="92">
        <f>IF($H$11,MIN($L$14/$H$11,$L$14-SUM($I21:M21)),)</f>
        <v>233.33333333333331</v>
      </c>
    </row>
    <row r="22" spans="3:14">
      <c r="F22" s="94" t="str">
        <f ca="1">OFFSET($I$18,,ROWS($F$19:$F22))&amp;" Capex Depreciation Profile"</f>
        <v>2012 Capex Depreciation Profile</v>
      </c>
      <c r="G22" s="95"/>
      <c r="H22" s="95"/>
      <c r="M22" s="92">
        <f>IF($H$11,MIN($M$14/$H$11,$M$14-SUM($I22:L22)),)</f>
        <v>266.66666666666669</v>
      </c>
      <c r="N22" s="92">
        <f>IF($H$11,MIN($M$14/$H$11,$M$14-SUM($I22:M22)),)</f>
        <v>266.66666666666669</v>
      </c>
    </row>
    <row r="23" spans="3:14">
      <c r="F23" s="94" t="str">
        <f ca="1">OFFSET($I$18,,ROWS($F$19:$F23))&amp;" Capex Depreciation Profile"</f>
        <v>2013 Capex Depreciation Profile</v>
      </c>
      <c r="G23" s="95"/>
      <c r="H23" s="95"/>
      <c r="N23" s="92">
        <f>IF($H$11,MIN($N$14/$H$11,$N$14-SUM($I23:M23)),)</f>
        <v>300</v>
      </c>
    </row>
    <row r="24" spans="3:14" ht="12" thickBot="1">
      <c r="F24" s="40" t="s">
        <v>72</v>
      </c>
      <c r="J24" s="93">
        <f>SUM(J19:J23)</f>
        <v>166.66666666666666</v>
      </c>
      <c r="K24" s="93">
        <f>SUM(K19:K23)</f>
        <v>366.66666666666663</v>
      </c>
      <c r="L24" s="93">
        <f>SUM(L19:L23)</f>
        <v>600</v>
      </c>
      <c r="M24" s="93">
        <f>SUM(M19:M23)</f>
        <v>700</v>
      </c>
      <c r="N24" s="93">
        <f>SUM(N19:N23)</f>
        <v>800</v>
      </c>
    </row>
    <row r="25" spans="3:14" ht="12" thickTop="1"/>
    <row r="27" spans="3:14">
      <c r="C27" s="40" t="s">
        <v>73</v>
      </c>
    </row>
    <row r="28" spans="3:14">
      <c r="J28" s="29">
        <f>J18</f>
        <v>2009</v>
      </c>
      <c r="K28" s="29">
        <f>K18</f>
        <v>2010</v>
      </c>
      <c r="L28" s="29">
        <f>L18</f>
        <v>2011</v>
      </c>
      <c r="M28" s="29">
        <f>M18</f>
        <v>2012</v>
      </c>
      <c r="N28" s="29">
        <f>N18</f>
        <v>2013</v>
      </c>
    </row>
    <row r="29" spans="3:14" ht="12" thickBot="1">
      <c r="F29" s="89" t="str">
        <f>F24</f>
        <v>Total Depreciation</v>
      </c>
      <c r="J29" s="96">
        <f ca="1">IF($H$11,SUM(OFFSET(J$14,,,1,-MIN($H$11,COLUMNS($J$28:J$28))))/$H$11,)</f>
        <v>166.66666666666666</v>
      </c>
      <c r="K29" s="96">
        <f ca="1">IF($H$11,SUM(OFFSET(K$14,,,1,-MIN($H$11,COLUMNS($J$28:K$28))))/$H$11,)</f>
        <v>366.66666666666669</v>
      </c>
      <c r="L29" s="96">
        <f ca="1">IF($H$11,SUM(OFFSET(L$14,,,1,-MIN($H$11,COLUMNS($J$28:L$28))))/$H$11,)</f>
        <v>600</v>
      </c>
      <c r="M29" s="96">
        <f ca="1">IF($H$11,SUM(OFFSET(M$14,,,1,-MIN($H$11,COLUMNS($J$28:M$28))))/$H$11,)</f>
        <v>700</v>
      </c>
      <c r="N29" s="96">
        <f ca="1">IF($H$11,SUM(OFFSET(N$14,,,1,-MIN($H$11,COLUMNS($J$28:N$28))))/$H$11,)</f>
        <v>800</v>
      </c>
    </row>
    <row r="30" spans="3:14" ht="12" thickTop="1"/>
  </sheetData>
  <mergeCells count="1">
    <mergeCell ref="B3:F3"/>
  </mergeCells>
  <phoneticPr fontId="0" type="noConversion"/>
  <dataValidations disablePrompts="1" count="1">
    <dataValidation type="whole" allowBlank="1" showErrorMessage="1" errorTitle="Invalid Assumption" error="Assumption must be an integer between 1 and 5." sqref="H11" xr:uid="{00000000-0002-0000-0500-000000000000}">
      <formula1>1</formula1>
      <formula2>5</formula2>
    </dataValidation>
  </dataValidations>
  <hyperlinks>
    <hyperlink ref="D4" location="HL_Err_Chk" tooltip="Go to  Error Checks" display="HL_Err_Chk" xr:uid="{00000000-0004-0000-0500-000000000000}"/>
    <hyperlink ref="B3" location="HL_Home" tooltip="Go to Table of Contents" display="HL_Home" xr:uid="{00000000-0004-0000-0500-000001000000}"/>
    <hyperlink ref="A4" location="$B$5" tooltip="Go to Top of Sheet" display="$B$5" xr:uid="{00000000-0004-0000-0500-000002000000}"/>
    <hyperlink ref="B4" location="'Scenario_Illustration_BA'!A1" tooltip="Go to Previous Sheet" display="'Scenario_Illustration_BA'!A1" xr:uid="{00000000-0004-0000-0500-000003000000}"/>
    <hyperlink ref="C4" location="'Multiple_Ref_Cells_BA'!A1" tooltip="Go to Next Sheet" display="'Multiple_Ref_Cells_BA'!A1" xr:uid="{00000000-0004-0000-0500-000004000000}"/>
  </hyperlinks>
  <pageMargins left="0.39370078740157499" right="0.39370078740157499" top="0.59055118110236249" bottom="0.98425196850393748" header="0" footer="0.31496062992125973"/>
  <pageSetup paperSize="9" orientation="landscape" r:id="rId1"/>
  <headerFooter alignWithMargins="0">
    <oddFooter>&amp;L&amp;"Arial,Bold"&amp;7&amp;F
&amp;A
Printed: &amp;T on &amp;D&amp;C&amp;"Arial,Bold"&amp;10Page &amp;P of &amp;N&amp;RSumProduct Pty Ltd</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autoPageBreaks="0"/>
  </sheetPr>
  <dimension ref="A1:S20"/>
  <sheetViews>
    <sheetView showGridLines="0" zoomScaleNormal="100" workbookViewId="0">
      <pane xSplit="1" ySplit="4" topLeftCell="B5" activePane="bottomRight" state="frozen"/>
      <selection pane="bottomRight"/>
      <selection pane="bottomLeft" activeCell="K25" sqref="K25"/>
      <selection pane="topRight" activeCell="K25" sqref="K25"/>
    </sheetView>
  </sheetViews>
  <sheetFormatPr defaultColWidth="10.83203125" defaultRowHeight="11.25"/>
  <cols>
    <col min="1" max="5" width="3.83203125" style="15" customWidth="1"/>
    <col min="6" max="16384" width="10.83203125" style="15"/>
  </cols>
  <sheetData>
    <row r="1" spans="1:19" ht="18">
      <c r="A1" s="34" t="s">
        <v>43</v>
      </c>
      <c r="B1" s="17" t="s">
        <v>74</v>
      </c>
    </row>
    <row r="2" spans="1:19" ht="15.75">
      <c r="B2" s="16" t="str">
        <f>Model_Name</f>
        <v>OFFSET Examples</v>
      </c>
    </row>
    <row r="3" spans="1:19">
      <c r="B3" s="110" t="s">
        <v>3</v>
      </c>
      <c r="C3" s="110"/>
      <c r="D3" s="110"/>
      <c r="E3" s="110"/>
      <c r="F3" s="110"/>
    </row>
    <row r="4" spans="1:19" ht="12.75">
      <c r="A4" s="19" t="s">
        <v>14</v>
      </c>
      <c r="B4" s="20" t="s">
        <v>26</v>
      </c>
      <c r="C4" s="21" t="s">
        <v>27</v>
      </c>
      <c r="D4" s="70" t="s">
        <v>45</v>
      </c>
      <c r="F4" s="22"/>
    </row>
    <row r="5" spans="1:19">
      <c r="B5" s="18"/>
    </row>
    <row r="7" spans="1:19" ht="12.75">
      <c r="B7" s="39" t="s">
        <v>75</v>
      </c>
    </row>
    <row r="9" spans="1:19" ht="12.75" thickBot="1">
      <c r="C9" s="72" t="s">
        <v>76</v>
      </c>
      <c r="H9" s="97" t="s">
        <v>77</v>
      </c>
      <c r="I9" s="97" t="s">
        <v>78</v>
      </c>
      <c r="J9" s="97" t="s">
        <v>79</v>
      </c>
      <c r="K9" s="97" t="s">
        <v>80</v>
      </c>
      <c r="L9" s="97" t="s">
        <v>81</v>
      </c>
      <c r="M9" s="97" t="s">
        <v>82</v>
      </c>
      <c r="N9" s="97" t="s">
        <v>83</v>
      </c>
      <c r="O9" s="97" t="s">
        <v>84</v>
      </c>
      <c r="P9" s="97" t="s">
        <v>85</v>
      </c>
      <c r="Q9" s="97" t="s">
        <v>86</v>
      </c>
      <c r="R9" s="97" t="s">
        <v>87</v>
      </c>
      <c r="S9" s="97" t="s">
        <v>88</v>
      </c>
    </row>
    <row r="10" spans="1:19" ht="12" thickBot="1">
      <c r="C10" s="37" t="s">
        <v>89</v>
      </c>
      <c r="H10" s="100">
        <v>100</v>
      </c>
      <c r="I10" s="100">
        <v>105</v>
      </c>
      <c r="J10" s="100">
        <v>110</v>
      </c>
      <c r="K10" s="100">
        <v>115</v>
      </c>
      <c r="L10" s="100">
        <v>120</v>
      </c>
      <c r="M10" s="100">
        <v>125</v>
      </c>
      <c r="N10" s="100">
        <v>130</v>
      </c>
      <c r="O10" s="100">
        <v>135</v>
      </c>
      <c r="P10" s="100">
        <v>140</v>
      </c>
      <c r="Q10" s="100">
        <v>145</v>
      </c>
      <c r="R10" s="100">
        <v>150</v>
      </c>
      <c r="S10" s="100">
        <v>155</v>
      </c>
    </row>
    <row r="11" spans="1:19" ht="12" thickBot="1">
      <c r="C11" s="37" t="s">
        <v>90</v>
      </c>
      <c r="H11" s="100">
        <v>200</v>
      </c>
      <c r="I11" s="100">
        <v>205</v>
      </c>
      <c r="J11" s="100">
        <v>210</v>
      </c>
      <c r="K11" s="100">
        <v>215</v>
      </c>
      <c r="L11" s="100">
        <v>220</v>
      </c>
      <c r="M11" s="100">
        <v>225</v>
      </c>
      <c r="N11" s="100">
        <v>230</v>
      </c>
      <c r="O11" s="100">
        <v>235</v>
      </c>
      <c r="P11" s="100">
        <v>240</v>
      </c>
      <c r="Q11" s="100">
        <v>245</v>
      </c>
      <c r="R11" s="100">
        <v>250</v>
      </c>
      <c r="S11" s="100">
        <v>255</v>
      </c>
    </row>
    <row r="12" spans="1:19" ht="12" thickBot="1">
      <c r="C12" s="37" t="s">
        <v>91</v>
      </c>
      <c r="H12" s="100">
        <v>300</v>
      </c>
      <c r="I12" s="100">
        <v>305</v>
      </c>
      <c r="J12" s="100">
        <v>310</v>
      </c>
      <c r="K12" s="100">
        <v>315</v>
      </c>
      <c r="L12" s="100">
        <v>320</v>
      </c>
      <c r="M12" s="100">
        <v>325</v>
      </c>
      <c r="N12" s="100">
        <v>330</v>
      </c>
      <c r="O12" s="100">
        <v>335</v>
      </c>
      <c r="P12" s="100">
        <v>340</v>
      </c>
      <c r="Q12" s="100">
        <v>345</v>
      </c>
      <c r="R12" s="100">
        <v>350</v>
      </c>
      <c r="S12" s="100">
        <v>355</v>
      </c>
    </row>
    <row r="13" spans="1:19" ht="12" thickBot="1">
      <c r="C13" s="37" t="s">
        <v>92</v>
      </c>
      <c r="H13" s="100">
        <v>400</v>
      </c>
      <c r="I13" s="100">
        <v>405</v>
      </c>
      <c r="J13" s="100">
        <v>410</v>
      </c>
      <c r="K13" s="100">
        <v>415</v>
      </c>
      <c r="L13" s="100">
        <v>420</v>
      </c>
      <c r="M13" s="100">
        <v>425</v>
      </c>
      <c r="N13" s="100">
        <v>430</v>
      </c>
      <c r="O13" s="100">
        <v>435</v>
      </c>
      <c r="P13" s="100">
        <v>440</v>
      </c>
      <c r="Q13" s="100">
        <v>445</v>
      </c>
      <c r="R13" s="100">
        <v>450</v>
      </c>
      <c r="S13" s="100">
        <v>455</v>
      </c>
    </row>
    <row r="14" spans="1:19" ht="12" thickBot="1">
      <c r="C14" s="37" t="s">
        <v>93</v>
      </c>
      <c r="H14" s="100">
        <v>500</v>
      </c>
      <c r="I14" s="100">
        <v>505</v>
      </c>
      <c r="J14" s="100">
        <v>510</v>
      </c>
      <c r="K14" s="100">
        <v>515</v>
      </c>
      <c r="L14" s="100">
        <v>520</v>
      </c>
      <c r="M14" s="100">
        <v>525</v>
      </c>
      <c r="N14" s="100">
        <v>530</v>
      </c>
      <c r="O14" s="100">
        <v>535</v>
      </c>
      <c r="P14" s="100">
        <v>540</v>
      </c>
      <c r="Q14" s="100">
        <v>545</v>
      </c>
      <c r="R14" s="100">
        <v>550</v>
      </c>
      <c r="S14" s="100">
        <v>555</v>
      </c>
    </row>
    <row r="16" spans="1:19" ht="12" thickBot="1"/>
    <row r="17" spans="3:8" ht="12" thickBot="1">
      <c r="C17" s="40" t="s">
        <v>94</v>
      </c>
      <c r="H17" s="90">
        <v>2</v>
      </c>
    </row>
    <row r="19" spans="3:8" ht="12" thickBot="1">
      <c r="C19" s="91" t="str">
        <f>"Operating Costs - Month "&amp;H17</f>
        <v>Operating Costs - Month 2</v>
      </c>
      <c r="H19" s="98">
        <f ca="1">SUM(OFFSET(G10:G14,0,H17))</f>
        <v>1525</v>
      </c>
    </row>
    <row r="20" spans="3:8" ht="12" thickTop="1"/>
  </sheetData>
  <mergeCells count="1">
    <mergeCell ref="B3:F3"/>
  </mergeCells>
  <phoneticPr fontId="0" type="noConversion"/>
  <dataValidations count="1">
    <dataValidation type="whole" allowBlank="1" showErrorMessage="1" errorTitle="Invalid Assumption" error="Assumption must be an integer between 1 and 12." sqref="H17" xr:uid="{00000000-0002-0000-0600-000000000000}">
      <formula1>1</formula1>
      <formula2>12</formula2>
    </dataValidation>
  </dataValidations>
  <hyperlinks>
    <hyperlink ref="D4" location="HL_Err_Chk" tooltip="Go to  Error Checks" display="HL_Err_Chk" xr:uid="{00000000-0004-0000-0600-000000000000}"/>
    <hyperlink ref="B3" location="HL_Home" tooltip="Go to Table of Contents" display="HL_Home" xr:uid="{00000000-0004-0000-0600-000001000000}"/>
    <hyperlink ref="A4" location="$B$5" tooltip="Go to Top of Sheet" display="$B$5" xr:uid="{00000000-0004-0000-0600-000002000000}"/>
    <hyperlink ref="B4" location="'Depn_Illustration_BA'!A1" tooltip="Go to Previous Sheet" display="'Depn_Illustration_BA'!A1" xr:uid="{00000000-0004-0000-0600-000003000000}"/>
    <hyperlink ref="C4" location="'Chart_Data_BA'!A1" tooltip="Go to Next Sheet" display="'Chart_Data_BA'!A1" xr:uid="{00000000-0004-0000-0600-000004000000}"/>
  </hyperlinks>
  <pageMargins left="0.39370078740157499" right="0.39370078740157499" top="0.59055118110236249" bottom="0.98425196850393748" header="0" footer="0.31496062992125973"/>
  <pageSetup paperSize="9" orientation="landscape" r:id="rId1"/>
  <headerFooter alignWithMargins="0">
    <oddFooter>&amp;L&amp;"Arial,Bold"&amp;7&amp;F
&amp;A
Printed: &amp;T on &amp;D&amp;C&amp;"Arial,Bold"&amp;10Page &amp;P of &amp;N&amp;RSumProduct Pty Ltd</oddFooter>
  </headerFooter>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autoPageBreaks="0"/>
  </sheetPr>
  <dimension ref="A1:L16"/>
  <sheetViews>
    <sheetView showGridLines="0" zoomScaleNormal="100" workbookViewId="0">
      <pane xSplit="1" ySplit="4" topLeftCell="B5" activePane="bottomRight" state="frozen"/>
      <selection pane="bottomRight"/>
      <selection pane="bottomLeft" activeCell="K25" sqref="K25"/>
      <selection pane="topRight" activeCell="K25" sqref="K25"/>
    </sheetView>
  </sheetViews>
  <sheetFormatPr defaultColWidth="10.83203125" defaultRowHeight="11.25"/>
  <cols>
    <col min="1" max="5" width="3.83203125" style="15" customWidth="1"/>
    <col min="6" max="16384" width="10.83203125" style="15"/>
  </cols>
  <sheetData>
    <row r="1" spans="1:12" ht="18">
      <c r="A1" s="34" t="s">
        <v>43</v>
      </c>
      <c r="B1" s="17" t="s">
        <v>95</v>
      </c>
    </row>
    <row r="2" spans="1:12" ht="15.75">
      <c r="B2" s="16" t="str">
        <f>Model_Name</f>
        <v>OFFSET Examples</v>
      </c>
    </row>
    <row r="3" spans="1:12">
      <c r="B3" s="110" t="s">
        <v>3</v>
      </c>
      <c r="C3" s="110"/>
      <c r="D3" s="110"/>
      <c r="E3" s="110"/>
      <c r="F3" s="110"/>
    </row>
    <row r="4" spans="1:12" ht="12.75">
      <c r="A4" s="19" t="s">
        <v>14</v>
      </c>
      <c r="B4" s="20" t="s">
        <v>26</v>
      </c>
      <c r="C4" s="21" t="s">
        <v>27</v>
      </c>
      <c r="F4" s="22"/>
    </row>
    <row r="5" spans="1:12">
      <c r="B5" s="18"/>
    </row>
    <row r="7" spans="1:12" ht="12.75">
      <c r="B7" s="39" t="s">
        <v>96</v>
      </c>
    </row>
    <row r="9" spans="1:12" ht="17.25" customHeight="1">
      <c r="D9" s="40" t="s">
        <v>97</v>
      </c>
      <c r="H9" s="41" t="b">
        <v>1</v>
      </c>
      <c r="I9" s="41" t="b">
        <v>0</v>
      </c>
      <c r="J9" s="41" t="b">
        <v>1</v>
      </c>
      <c r="K9" s="41" t="b">
        <v>0</v>
      </c>
      <c r="L9" s="41" t="b">
        <v>1</v>
      </c>
    </row>
    <row r="10" spans="1:12" ht="17.25" customHeight="1" thickBot="1">
      <c r="H10" s="42">
        <f>(MAX($G$10:G$10)+H$9)*H$9</f>
        <v>1</v>
      </c>
      <c r="I10" s="42">
        <f>(MAX($G$10:H$10)+I$9)*I$9</f>
        <v>0</v>
      </c>
      <c r="J10" s="42">
        <f>(MAX($G$10:I$10)+J$9)*J$9</f>
        <v>2</v>
      </c>
      <c r="K10" s="42">
        <f>(MAX($G$10:J$10)+K$9)*K$9</f>
        <v>0</v>
      </c>
      <c r="L10" s="42">
        <f>(MAX($G$10:K$10)+L$9)*L$9</f>
        <v>3</v>
      </c>
    </row>
    <row r="11" spans="1:12" ht="17.25" customHeight="1" thickBot="1">
      <c r="D11" s="40" t="s">
        <v>98</v>
      </c>
      <c r="H11" s="45" t="s">
        <v>99</v>
      </c>
      <c r="I11" s="45" t="s">
        <v>100</v>
      </c>
      <c r="J11" s="45" t="s">
        <v>101</v>
      </c>
      <c r="K11" s="45" t="s">
        <v>102</v>
      </c>
      <c r="L11" s="45" t="s">
        <v>103</v>
      </c>
    </row>
    <row r="12" spans="1:12" ht="17.25" customHeight="1" thickBot="1">
      <c r="H12" s="46"/>
      <c r="I12" s="46"/>
      <c r="J12" s="46"/>
      <c r="K12" s="46"/>
      <c r="L12" s="46"/>
    </row>
    <row r="13" spans="1:12" ht="17.25" customHeight="1" thickBot="1">
      <c r="D13" s="40" t="s">
        <v>104</v>
      </c>
      <c r="H13" s="69">
        <v>10</v>
      </c>
      <c r="I13" s="69">
        <v>20</v>
      </c>
      <c r="J13" s="69">
        <v>30</v>
      </c>
      <c r="K13" s="69">
        <v>40</v>
      </c>
      <c r="L13" s="69">
        <v>50</v>
      </c>
    </row>
    <row r="16" spans="1:12">
      <c r="D16" s="37" t="s">
        <v>105</v>
      </c>
      <c r="G16" s="52">
        <f>IF(ISERROR(H16),1,(H16&lt;&gt;0)*1)</f>
        <v>0</v>
      </c>
      <c r="H16" s="44">
        <f>(MAX(H10:L10)=0)*1</f>
        <v>0</v>
      </c>
    </row>
  </sheetData>
  <mergeCells count="1">
    <mergeCell ref="B3:F3"/>
  </mergeCells>
  <phoneticPr fontId="0" type="noConversion"/>
  <conditionalFormatting sqref="G16:H16">
    <cfRule type="cellIs" dxfId="7" priority="1" stopIfTrue="1" operator="notEqual">
      <formula>0</formula>
    </cfRule>
  </conditionalFormatting>
  <conditionalFormatting sqref="H11:L11 H13:L13">
    <cfRule type="expression" dxfId="6" priority="2" stopIfTrue="1">
      <formula>H$9=FALSE</formula>
    </cfRule>
  </conditionalFormatting>
  <dataValidations count="2">
    <dataValidation type="custom" showDropDown="1" showErrorMessage="1" errorTitle="Check Box Cell Link" error="The value in an option button cell link must be either &quot;TRUE&quot; or &quot;FALSE&quot;" sqref="H9:L9" xr:uid="{00000000-0002-0000-0700-000000000000}">
      <formula1>ISLOGICAL(H9)</formula1>
    </dataValidation>
    <dataValidation type="custom" showErrorMessage="1" errorTitle="Invalid Assumption" error="Assumption must be a number." sqref="H13:L13" xr:uid="{00000000-0002-0000-0700-000001000000}">
      <formula1>NOT(ISERROR(H13/1))</formula1>
    </dataValidation>
  </dataValidations>
  <hyperlinks>
    <hyperlink ref="B3" location="HL_Home" tooltip="Go to Table of Contents" display="HL_Home" xr:uid="{00000000-0004-0000-0700-000000000000}"/>
    <hyperlink ref="A4" location="$B$5" tooltip="Go to Top of Sheet" display="$B$5" xr:uid="{00000000-0004-0000-0700-000001000000}"/>
    <hyperlink ref="B4" location="'Multiple_Ref_Cells_BA'!A1" tooltip="Go to Previous Sheet" display="'Multiple_Ref_Cells_BA'!A1" xr:uid="{00000000-0004-0000-0700-000002000000}"/>
    <hyperlink ref="C4" location="'Example_Chart_Output_BO'!A1" tooltip="Go to Next Sheet" display="'Example_Chart_Output_BO'!A1" xr:uid="{00000000-0004-0000-0700-000003000000}"/>
  </hyperlinks>
  <pageMargins left="0.39370078740157499" right="0.39370078740157499" top="0.59055118110236249" bottom="0.98425196850393748" header="0" footer="0.31496062992125973"/>
  <pageSetup paperSize="9" orientation="landscape" r:id="rId1"/>
  <headerFooter alignWithMargins="0">
    <oddFooter>&amp;L&amp;"Arial,Bold"&amp;7&amp;F
&amp;A
Printed: &amp;T on &amp;D&amp;C&amp;"Arial,Bold"&amp;10Page &amp;P of &amp;N&amp;RSumProduct Pty Ltd</oddFooter>
  </headerFooter>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autoPageBreaks="0" fitToPage="1"/>
  </sheetPr>
  <dimension ref="A1:F20"/>
  <sheetViews>
    <sheetView showGridLines="0" workbookViewId="0">
      <selection activeCell="C17" sqref="C17:C20"/>
    </sheetView>
  </sheetViews>
  <sheetFormatPr defaultColWidth="10.83203125" defaultRowHeight="11.25"/>
  <cols>
    <col min="1" max="2" width="10.83203125" customWidth="1"/>
    <col min="3" max="4" width="3.83203125" customWidth="1"/>
  </cols>
  <sheetData>
    <row r="1" spans="1:6">
      <c r="A1" s="5" t="s">
        <v>23</v>
      </c>
    </row>
    <row r="9" spans="1:6" ht="18">
      <c r="C9" s="1" t="s">
        <v>106</v>
      </c>
    </row>
    <row r="10" spans="1:6" ht="16.5">
      <c r="C10" s="33" t="s">
        <v>107</v>
      </c>
    </row>
    <row r="11" spans="1:6" ht="15.75">
      <c r="C11" s="4" t="str">
        <f>Model_Name</f>
        <v>OFFSET Examples</v>
      </c>
    </row>
    <row r="12" spans="1:6">
      <c r="C12" s="103" t="s">
        <v>3</v>
      </c>
      <c r="D12" s="103"/>
      <c r="E12" s="103"/>
      <c r="F12" s="103"/>
    </row>
    <row r="13" spans="1:6" ht="12.75">
      <c r="C13" s="10" t="s">
        <v>26</v>
      </c>
      <c r="D13" s="11" t="s">
        <v>27</v>
      </c>
    </row>
    <row r="17" spans="3:3">
      <c r="C17" s="2"/>
    </row>
    <row r="18" spans="3:3">
      <c r="C18" s="3"/>
    </row>
    <row r="19" spans="3:3">
      <c r="C19" s="3"/>
    </row>
    <row r="20" spans="3:3">
      <c r="C20" s="3"/>
    </row>
  </sheetData>
  <mergeCells count="1">
    <mergeCell ref="C12:F12"/>
  </mergeCells>
  <phoneticPr fontId="0" type="noConversion"/>
  <hyperlinks>
    <hyperlink ref="C12" location="HL_Home" tooltip="Go to Table of Contents" display="HL_Home" xr:uid="{00000000-0004-0000-0900-000000000000}"/>
    <hyperlink ref="C13" location="'Example_Chart_Output_BO'!A1" tooltip="Go to Previous Sheet" display="'Example_Chart_Output_BO'!A1" xr:uid="{00000000-0004-0000-0900-000001000000}"/>
    <hyperlink ref="D13" location="'GL'!A1" tooltip="Go to Next Sheet" display="'GL'!A1" xr:uid="{00000000-0004-0000-0900-000002000000}"/>
  </hyperlinks>
  <pageMargins left="0.39370078740157499" right="0.39370078740157499" top="0.59055118110236249" bottom="0.98425196850393748" header="0" footer="0.31496062992125973"/>
  <pageSetup paperSize="9" orientation="landscape" r:id="rId1"/>
  <headerFooter alignWithMargins="0">
    <oddFooter>&amp;L&amp;"Arial,Bold"&amp;7&amp;F
&amp;A
Printed: &amp;T on &amp;D&amp;C&amp;"Arial,Bold"&amp;10Page &amp;P of &amp;N&amp;RSumProduct Pty Ltd</oddFoot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SumProduct Pty Ltd</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Liam Bastick</dc:creator>
  <cp:keywords/>
  <dc:description/>
  <cp:lastModifiedBy/>
  <cp:revision/>
  <dcterms:created xsi:type="dcterms:W3CDTF">2006-09-06T07:06:40Z</dcterms:created>
  <dcterms:modified xsi:type="dcterms:W3CDTF">2020-07-25T08:22:46Z</dcterms:modified>
  <cp:category/>
  <cp:contentStatus/>
</cp:coreProperties>
</file>