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0"/>
  <workbookPr codeName="ThisWorkbook"/>
  <mc:AlternateContent xmlns:mc="http://schemas.openxmlformats.org/markup-compatibility/2006">
    <mc:Choice Requires="x15">
      <x15ac:absPath xmlns:x15ac="http://schemas.microsoft.com/office/spreadsheetml/2010/11/ac" url="D:\TempUserProfiles\NetworkService\AppData\OICE_16_974FA576_32C1D314_2D34\"/>
    </mc:Choice>
  </mc:AlternateContent>
  <xr:revisionPtr revIDLastSave="1" documentId="8_{90A51BB0-A9CE-4864-ACBF-0718A5D7A966}" xr6:coauthVersionLast="45" xr6:coauthVersionMax="45" xr10:uidLastSave="{2D2355E0-54F0-408D-86C4-0531C7B0E8BE}"/>
  <bookViews>
    <workbookView xWindow="-120" yWindow="-120" windowWidth="15600" windowHeight="11760" tabRatio="851" firstSheet="4" activeTab="4" xr2:uid="{00000000-000D-0000-FFFF-FFFF00000000}"/>
  </bookViews>
  <sheets>
    <sheet name="GC" sheetId="2" r:id="rId1"/>
    <sheet name="Contents" sheetId="3" r:id="rId2"/>
    <sheet name="Assumptions_SC" sheetId="8" r:id="rId3"/>
    <sheet name="GA" sheetId="5" state="hidden" r:id="rId4"/>
    <sheet name="Scenario_Illustration_BA" sheetId="16" r:id="rId5"/>
    <sheet name="Depn_Illustration_BA" sheetId="17" r:id="rId6"/>
    <sheet name="Multiple_Ref_Cells_BA" sheetId="18" r:id="rId7"/>
    <sheet name="Chart_Data_BA" sheetId="12" r:id="rId8"/>
    <sheet name="Lookup_SC" sheetId="11" state="hidden" r:id="rId9"/>
    <sheet name="GL" sheetId="4" state="hidden" r:id="rId10"/>
    <sheet name="Example_Chart_Output_BO" sheetId="13" r:id="rId11"/>
    <sheet name="Checks_SC" sheetId="14" r:id="rId12"/>
    <sheet name="Err_Chks_BO" sheetId="15"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10">Example_Chart_Output_BO!$B$1:$S$41</definedName>
    <definedName name="_xlnm.Print_Area" localSheetId="3">GA!$B$1:$L$26</definedName>
    <definedName name="_xlnm.Print_Area" localSheetId="0">GC!$B$1:$P$29</definedName>
    <definedName name="_xlnm.Print_Area" localSheetId="9">GL!$B$1:$N$40</definedName>
    <definedName name="_xlnm.Print_Area" localSheetId="8">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10">Example_Chart_Output_BO!$1:$6</definedName>
    <definedName name="_xlnm.Print_Titles" localSheetId="3">GA!$1:$8</definedName>
    <definedName name="_xlnm.Print_Titles" localSheetId="9">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3" l="1"/>
  <c r="D14" i="3"/>
  <c r="H13" i="3"/>
  <c r="H12" i="3"/>
  <c r="H11" i="3"/>
  <c r="H10" i="3"/>
  <c r="H9" i="3"/>
  <c r="D8" i="3"/>
  <c r="H19" i="18"/>
  <c r="C19" i="18"/>
  <c r="H10" i="12"/>
  <c r="B2" i="18"/>
  <c r="K29" i="17"/>
  <c r="L29" i="17"/>
  <c r="M29" i="17"/>
  <c r="N29" i="17"/>
  <c r="J29" i="17"/>
  <c r="F29" i="17"/>
  <c r="J19" i="17"/>
  <c r="K20" i="17"/>
  <c r="L21" i="17"/>
  <c r="L20" i="17"/>
  <c r="M21" i="17"/>
  <c r="N21" i="17" s="1"/>
  <c r="M20" i="17"/>
  <c r="M22" i="17"/>
  <c r="N20" i="17"/>
  <c r="N22" i="17"/>
  <c r="N23" i="17"/>
  <c r="K18" i="17"/>
  <c r="F20" i="17"/>
  <c r="L18" i="17"/>
  <c r="L28" i="17" s="1"/>
  <c r="F21" i="17"/>
  <c r="M18" i="17"/>
  <c r="N18" i="17"/>
  <c r="F23" i="17" s="1"/>
  <c r="N28" i="17"/>
  <c r="J18" i="17"/>
  <c r="F19" i="17"/>
  <c r="B7" i="17"/>
  <c r="B2" i="17"/>
  <c r="J16" i="16"/>
  <c r="L29" i="16"/>
  <c r="J17" i="16"/>
  <c r="M29" i="16" s="1"/>
  <c r="J14" i="16"/>
  <c r="L28" i="16"/>
  <c r="J15" i="16"/>
  <c r="J18" i="16"/>
  <c r="L30" i="16"/>
  <c r="J19" i="16"/>
  <c r="J20" i="16"/>
  <c r="M31" i="16"/>
  <c r="N31" i="16"/>
  <c r="O31" i="16"/>
  <c r="M34" i="16"/>
  <c r="N34" i="16"/>
  <c r="O34" i="16"/>
  <c r="L34" i="16"/>
  <c r="L13" i="16"/>
  <c r="M13" i="16"/>
  <c r="N13" i="16"/>
  <c r="O13" i="16"/>
  <c r="P13" i="16"/>
  <c r="B7" i="16"/>
  <c r="B2" i="16"/>
  <c r="N7" i="13"/>
  <c r="O7" i="13"/>
  <c r="D13" i="15"/>
  <c r="D20" i="15"/>
  <c r="B2" i="15"/>
  <c r="C11" i="14"/>
  <c r="M10" i="13"/>
  <c r="M9" i="13"/>
  <c r="B2" i="13"/>
  <c r="B2" i="12"/>
  <c r="C11" i="11"/>
  <c r="H14" i="5"/>
  <c r="H15" i="5"/>
  <c r="H16" i="5"/>
  <c r="C11" i="8"/>
  <c r="B2" i="5"/>
  <c r="B2" i="4"/>
  <c r="B2" i="3"/>
  <c r="M28" i="16"/>
  <c r="N28" i="16"/>
  <c r="O28" i="16"/>
  <c r="L36" i="16"/>
  <c r="P7" i="13"/>
  <c r="M30" i="16"/>
  <c r="L37" i="16"/>
  <c r="L38" i="16"/>
  <c r="N29" i="16"/>
  <c r="M36" i="16"/>
  <c r="K19" i="17"/>
  <c r="K24" i="17"/>
  <c r="I10" i="12"/>
  <c r="L31" i="16"/>
  <c r="J24" i="17"/>
  <c r="J28" i="17"/>
  <c r="K28" i="17"/>
  <c r="L39" i="16"/>
  <c r="L40" i="16"/>
  <c r="L19" i="17"/>
  <c r="M37" i="16"/>
  <c r="M38" i="16"/>
  <c r="N30" i="16"/>
  <c r="J10" i="12"/>
  <c r="Q7" i="13"/>
  <c r="N36" i="16"/>
  <c r="O29" i="16"/>
  <c r="O36" i="16"/>
  <c r="K10" i="12"/>
  <c r="R7" i="13"/>
  <c r="N37" i="16"/>
  <c r="N38" i="16"/>
  <c r="O30" i="16"/>
  <c r="O37" i="16"/>
  <c r="O38" i="16"/>
  <c r="M39" i="16"/>
  <c r="M40" i="16"/>
  <c r="L24" i="17"/>
  <c r="M19" i="17"/>
  <c r="M24" i="17"/>
  <c r="L10" i="12"/>
  <c r="O39" i="16"/>
  <c r="O40" i="16"/>
  <c r="N39" i="16"/>
  <c r="N40" i="16"/>
  <c r="N19" i="17"/>
  <c r="N24" i="17"/>
  <c r="R9" i="13"/>
  <c r="R8" i="13"/>
  <c r="R10" i="13"/>
  <c r="O10" i="13"/>
  <c r="P9" i="13"/>
  <c r="P8" i="13"/>
  <c r="N9" i="13"/>
  <c r="N8" i="13"/>
  <c r="Q10" i="13"/>
  <c r="N10" i="13"/>
  <c r="Q9" i="13"/>
  <c r="Q8" i="13"/>
  <c r="P10" i="13"/>
  <c r="O9" i="13" l="1"/>
  <c r="O8" i="13" s="1"/>
  <c r="H16" i="12"/>
  <c r="G16" i="12" s="1"/>
  <c r="K20" i="15" s="1"/>
  <c r="M20" i="15" s="1"/>
  <c r="M22" i="15" s="1"/>
  <c r="F22" i="17"/>
  <c r="M28" i="17"/>
  <c r="I14" i="15" l="1"/>
  <c r="I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BPM</author>
  </authors>
  <commentList>
    <comment ref="G16" authorId="0" shapeId="0" xr:uid="{00000000-0006-0000-0700-000001000000}">
      <text>
        <r>
          <rPr>
            <sz val="8"/>
            <color indexed="81"/>
            <rFont val="Tahoma"/>
          </rPr>
          <t>Links out to:
Error Checks</t>
        </r>
      </text>
    </comment>
  </commentList>
</comments>
</file>

<file path=xl/sharedStrings.xml><?xml version="1.0" encoding="utf-8"?>
<sst xmlns="http://schemas.openxmlformats.org/spreadsheetml/2006/main" count="298" uniqueCount="229">
  <si>
    <t>GC</t>
  </si>
  <si>
    <t>SumProduct Pty Ltd</t>
  </si>
  <si>
    <t>OFFSET Examples</t>
  </si>
  <si>
    <t>Go to Table of Contents</t>
  </si>
  <si>
    <t>Primary Developer:  Liam Bastick</t>
  </si>
  <si>
    <t>General Cover Notes:</t>
  </si>
  <si>
    <t>Various uses of the OFFSET function.</t>
  </si>
  <si>
    <t>Any queries, please e-mail:</t>
  </si>
  <si>
    <t>liam.bastick@sumproduct.com</t>
  </si>
  <si>
    <t>Website:</t>
  </si>
  <si>
    <t>www.sumproduct.com</t>
  </si>
  <si>
    <t>C</t>
  </si>
  <si>
    <t>Table of Contents</t>
  </si>
  <si>
    <t>Go to Cover Sheet</t>
  </si>
  <si>
    <t>é</t>
  </si>
  <si>
    <t>Section &amp; Sheet Titles</t>
  </si>
  <si>
    <t xml:space="preserve">  Page  </t>
  </si>
  <si>
    <t>a.</t>
  </si>
  <si>
    <t>b.</t>
  </si>
  <si>
    <t>c.</t>
  </si>
  <si>
    <t>d.</t>
  </si>
  <si>
    <t>e.</t>
  </si>
  <si>
    <t>Total Pages:</t>
  </si>
  <si>
    <t>SC</t>
  </si>
  <si>
    <t>Assumptions</t>
  </si>
  <si>
    <t>Section 1.</t>
  </si>
  <si>
    <t>ç</t>
  </si>
  <si>
    <t>è</t>
  </si>
  <si>
    <t>GA</t>
  </si>
  <si>
    <t>General Assumptions</t>
  </si>
  <si>
    <t>Set</t>
  </si>
  <si>
    <t>Primary</t>
  </si>
  <si>
    <t>Model Period Type</t>
  </si>
  <si>
    <t>Financial Year End Month</t>
  </si>
  <si>
    <t>Model Start Date</t>
  </si>
  <si>
    <t>Forecast Periods</t>
  </si>
  <si>
    <t>First Period End Month</t>
  </si>
  <si>
    <t>First Period End Date</t>
  </si>
  <si>
    <t>First Period Financial Title</t>
  </si>
  <si>
    <t>Model Denomination</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</si>
  <si>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</si>
  <si>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</si>
  <si>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</si>
  <si>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BA</t>
  </si>
  <si>
    <t>Scenario Illustration</t>
  </si>
  <si>
    <t>x</t>
  </si>
  <si>
    <t>Key Data For Model</t>
  </si>
  <si>
    <t>Scenario Selected:</t>
  </si>
  <si>
    <t>Assumption Description</t>
  </si>
  <si>
    <t>Amts Used</t>
  </si>
  <si>
    <t>Base Year Unit Price</t>
  </si>
  <si>
    <t>Unit Price Growth Rate</t>
  </si>
  <si>
    <t>Base Year Volume</t>
  </si>
  <si>
    <t>Volume Increase p.a.</t>
  </si>
  <si>
    <t>Unit Cost Price</t>
  </si>
  <si>
    <t>Unit Cost Growth Rate</t>
  </si>
  <si>
    <t>Tax Rate</t>
  </si>
  <si>
    <t>Example Outputs</t>
  </si>
  <si>
    <t>Basic Outputs</t>
  </si>
  <si>
    <t>Unit Price</t>
  </si>
  <si>
    <t>Volume</t>
  </si>
  <si>
    <t>Unit Cost</t>
  </si>
  <si>
    <t>Revenue</t>
  </si>
  <si>
    <t>Costs</t>
  </si>
  <si>
    <t>Profit Before Tax</t>
  </si>
  <si>
    <t>Tax</t>
  </si>
  <si>
    <t>Profit After Tax</t>
  </si>
  <si>
    <t>Simple Depreciation Illustration</t>
  </si>
  <si>
    <t>Straight Line Example</t>
  </si>
  <si>
    <t>Useful Economic Life (Yrs)</t>
  </si>
  <si>
    <t>Capex Profile</t>
  </si>
  <si>
    <t>Long-Hand Calculation</t>
  </si>
  <si>
    <t>Total Depreciation</t>
  </si>
  <si>
    <t>Offset Approach</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</si>
  <si>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</si>
  <si>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</si>
  <si>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</si>
  <si>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</si>
  <si>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</si>
  <si>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</si>
  <si>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</si>
  <si>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</si>
  <si>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</si>
  <si>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</si>
  <si>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</si>
  <si>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</si>
  <si>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</si>
  <si>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</si>
  <si>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</si>
  <si>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</si>
  <si>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</si>
  <si>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</si>
  <si>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</si>
  <si>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</si>
  <si>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</si>
  <si>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Chart Data</t>
  </si>
  <si>
    <t>Example Data for Charts</t>
  </si>
  <si>
    <t>On / Off?</t>
  </si>
  <si>
    <t>Title:</t>
  </si>
  <si>
    <t>Albert</t>
  </si>
  <si>
    <t>Benny</t>
  </si>
  <si>
    <t>Charlie</t>
  </si>
  <si>
    <t>Delta</t>
  </si>
  <si>
    <t>Eddie</t>
  </si>
  <si>
    <t>Amount:</t>
  </si>
  <si>
    <t>Error Check:</t>
  </si>
  <si>
    <t>Model Lookup Tables</t>
  </si>
  <si>
    <t>Section 3.</t>
  </si>
  <si>
    <t>GL</t>
  </si>
  <si>
    <t>General Lookup Tables</t>
  </si>
  <si>
    <t>Months Lookup</t>
  </si>
  <si>
    <t>Names:</t>
  </si>
  <si>
    <t>Model Period Type Lookup</t>
  </si>
  <si>
    <t>Model Denomination Lookup</t>
  </si>
  <si>
    <t>Month</t>
  </si>
  <si>
    <t>LU_Mths</t>
  </si>
  <si>
    <t>LU_Pers</t>
  </si>
  <si>
    <t>Denomination</t>
  </si>
  <si>
    <t>LU_Denom</t>
  </si>
  <si>
    <t>January</t>
  </si>
  <si>
    <t>Jan</t>
  </si>
  <si>
    <t>Annual</t>
  </si>
  <si>
    <t>Ann</t>
  </si>
  <si>
    <t>$Billions</t>
  </si>
  <si>
    <t>Billions</t>
  </si>
  <si>
    <t>February</t>
  </si>
  <si>
    <t>Feb</t>
  </si>
  <si>
    <t>Semi-Annual</t>
  </si>
  <si>
    <t>Semi_Ann</t>
  </si>
  <si>
    <t>$Millions</t>
  </si>
  <si>
    <t>Millions</t>
  </si>
  <si>
    <t>March</t>
  </si>
  <si>
    <t>Mar</t>
  </si>
  <si>
    <t>Quarterly</t>
  </si>
  <si>
    <t>Qtrly</t>
  </si>
  <si>
    <t>$'000</t>
  </si>
  <si>
    <t>Thousands</t>
  </si>
  <si>
    <t>April</t>
  </si>
  <si>
    <t>Apr</t>
  </si>
  <si>
    <t>Monthly</t>
  </si>
  <si>
    <t>Mthly</t>
  </si>
  <si>
    <t>$</t>
  </si>
  <si>
    <t>Currency</t>
  </si>
  <si>
    <t>May</t>
  </si>
  <si>
    <t>June</t>
  </si>
  <si>
    <t>Jun</t>
  </si>
  <si>
    <t>July</t>
  </si>
  <si>
    <t>Jul</t>
  </si>
  <si>
    <t>Period Names Lookup</t>
  </si>
  <si>
    <t>Time Constants Lookup</t>
  </si>
  <si>
    <t>August</t>
  </si>
  <si>
    <t>Aug</t>
  </si>
  <si>
    <t>September</t>
  </si>
  <si>
    <t>Sep</t>
  </si>
  <si>
    <t>Period Name</t>
  </si>
  <si>
    <t>LU_Per_Names</t>
  </si>
  <si>
    <t>Time Constant</t>
  </si>
  <si>
    <t>October</t>
  </si>
  <si>
    <t>Oct</t>
  </si>
  <si>
    <t>Year</t>
  </si>
  <si>
    <t>Yr_Name</t>
  </si>
  <si>
    <t>Secs_In_Min</t>
  </si>
  <si>
    <t>November</t>
  </si>
  <si>
    <t>Nov</t>
  </si>
  <si>
    <t>Half Year</t>
  </si>
  <si>
    <t>Half_Yr_Name</t>
  </si>
  <si>
    <t>Mins_In_Hr</t>
  </si>
  <si>
    <t>December</t>
  </si>
  <si>
    <t>Dec</t>
  </si>
  <si>
    <t>Quarter</t>
  </si>
  <si>
    <t>Qtr_Name</t>
  </si>
  <si>
    <t>Hrs_In_Day</t>
  </si>
  <si>
    <t>Mth_Name</t>
  </si>
  <si>
    <t>Days_In_Wk</t>
  </si>
  <si>
    <t>Wks_In_Yr</t>
  </si>
  <si>
    <t>Model Quarter Lookup</t>
  </si>
  <si>
    <t>Mths_In_Qtr</t>
  </si>
  <si>
    <t>Periods in Year Lookup</t>
  </si>
  <si>
    <t>Mths_In_Half_Yr</t>
  </si>
  <si>
    <t>LU_Qtrs</t>
  </si>
  <si>
    <t>Q1</t>
  </si>
  <si>
    <t>Qtr_1</t>
  </si>
  <si>
    <t>Periods in Year</t>
  </si>
  <si>
    <t>LU_Pers_In_Yr</t>
  </si>
  <si>
    <t>Q2</t>
  </si>
  <si>
    <t>Qtr_2</t>
  </si>
  <si>
    <t>Yrs_In_Yr</t>
  </si>
  <si>
    <t>Conversion Factor Lookup</t>
  </si>
  <si>
    <t>Q3</t>
  </si>
  <si>
    <t>Qtr_3</t>
  </si>
  <si>
    <t>Halves_In_Yr</t>
  </si>
  <si>
    <t>Q4</t>
  </si>
  <si>
    <t>Qtr_4</t>
  </si>
  <si>
    <t>Qtrs_In_Yr</t>
  </si>
  <si>
    <t>Conversion Factor</t>
  </si>
  <si>
    <t>Mths_In_Yr</t>
  </si>
  <si>
    <t>Ten</t>
  </si>
  <si>
    <t>Hundred</t>
  </si>
  <si>
    <t>Model Half Year Lookup</t>
  </si>
  <si>
    <t>Thousand</t>
  </si>
  <si>
    <t>Yes / No Input Lookup</t>
  </si>
  <si>
    <t>Million</t>
  </si>
  <si>
    <t>LU_Halves</t>
  </si>
  <si>
    <t>Billion</t>
  </si>
  <si>
    <t>H1</t>
  </si>
  <si>
    <t>Half_1</t>
  </si>
  <si>
    <t>Yes / No Input</t>
  </si>
  <si>
    <t>LU_Yes_No</t>
  </si>
  <si>
    <t>H2</t>
  </si>
  <si>
    <t>Half_2</t>
  </si>
  <si>
    <t>Yes</t>
  </si>
  <si>
    <t>No</t>
  </si>
  <si>
    <t>BO</t>
  </si>
  <si>
    <t>Example Chart Output</t>
  </si>
  <si>
    <t>Item No.</t>
  </si>
  <si>
    <t>In Use Flag:</t>
  </si>
  <si>
    <t>Checks</t>
  </si>
  <si>
    <t>Section 2.</t>
  </si>
  <si>
    <t>Section Cover Notes:</t>
  </si>
  <si>
    <t>Currently only includes one Error Check.</t>
  </si>
  <si>
    <t>Error Checks</t>
  </si>
  <si>
    <t>Err_Chks</t>
  </si>
  <si>
    <t>Errors Detected - Summary</t>
  </si>
  <si>
    <t>Error Message (Empty if None):</t>
  </si>
  <si>
    <t>Error Checks by Area</t>
  </si>
  <si>
    <t>Check</t>
  </si>
  <si>
    <t>Include?</t>
  </si>
  <si>
    <t>Msg Flag</t>
  </si>
  <si>
    <t>Total Error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</si>
</sst>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1">
    <font>
      <sz val="8"/>
      <name val="Arial"/>
    </font>
    <font>
      <sz val="8"/>
      <name val="Arial"/>
    </font>
    <font>
      <b/>
      <sz val="14"/>
      <name val="Arial"/>
    </font>
    <font>
      <b/>
      <sz val="13"/>
      <name val="Arial"/>
    </font>
    <font>
      <b/>
      <sz val="12"/>
      <name val="Arial"/>
    </font>
    <font>
      <b/>
      <sz val="10"/>
      <name val="Arial"/>
    </font>
    <font>
      <b/>
      <sz val="9"/>
      <name val="Arial"/>
    </font>
    <font>
      <b/>
      <sz val="8"/>
      <name val="Arial"/>
    </font>
    <font>
      <b/>
      <u/>
      <sz val="8"/>
      <color indexed="56"/>
      <name val="Arial"/>
    </font>
    <font>
      <b/>
      <sz val="10"/>
      <color indexed="56"/>
      <name val="Wingdings"/>
      <charset val="2"/>
    </font>
    <font>
      <b/>
      <u/>
      <sz val="9.5"/>
      <color indexed="56"/>
      <name val="Arial"/>
    </font>
    <font>
      <b/>
      <u/>
      <sz val="9"/>
      <color indexed="56"/>
      <name val="Arial"/>
    </font>
    <font>
      <u/>
      <sz val="8"/>
      <color indexed="56"/>
      <name val="Arial"/>
    </font>
    <font>
      <u/>
      <sz val="7.5"/>
      <color indexed="56"/>
      <name val="Arial"/>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sz val="8"/>
      <color indexed="56"/>
      <name val="Tahoma"/>
      <family val="2"/>
    </font>
    <font>
      <b/>
      <sz val="14"/>
      <color indexed="60"/>
      <name val="Arial"/>
    </font>
    <font>
      <b/>
      <sz val="8"/>
      <color indexed="60"/>
      <name val="Arial"/>
    </font>
    <font>
      <sz val="8"/>
      <color indexed="60"/>
      <name val="Arial"/>
    </font>
    <font>
      <sz val="8"/>
      <color indexed="9"/>
      <name val="Arial"/>
    </font>
    <font>
      <u/>
      <sz val="8"/>
      <color indexed="12"/>
      <name val="Arial"/>
    </font>
    <font>
      <b/>
      <sz val="10"/>
      <color indexed="60"/>
      <name val="Arial"/>
    </font>
    <font>
      <b/>
      <sz val="8"/>
      <name val="Arial"/>
      <family val="2"/>
    </font>
    <font>
      <b/>
      <sz val="8"/>
      <color indexed="59"/>
      <name val="Arial"/>
    </font>
    <font>
      <sz val="8"/>
      <color indexed="18"/>
      <name val="Arial"/>
    </font>
    <font>
      <b/>
      <sz val="13"/>
      <color indexed="60"/>
      <name val="Arial"/>
    </font>
    <font>
      <sz val="8"/>
      <color indexed="63"/>
      <name val="Arial"/>
    </font>
    <font>
      <sz val="8"/>
      <color indexed="81"/>
      <name val="Tahoma"/>
    </font>
    <font>
      <b/>
      <sz val="9"/>
      <color indexed="60"/>
      <name val="Arial"/>
    </font>
    <font>
      <sz val="8"/>
      <color indexed="59"/>
      <name val="Arial"/>
    </font>
    <font>
      <b/>
      <sz val="9.5"/>
      <color indexed="56"/>
      <name val="Arial"/>
    </font>
    <font>
      <sz val="8"/>
      <color indexed="56"/>
      <name val="Arial"/>
    </font>
    <font>
      <sz val="8"/>
      <name val="Arial"/>
      <family val="2"/>
    </font>
    <font>
      <b/>
      <sz val="8"/>
      <color indexed="60"/>
      <name val="Arial"/>
      <family val="2"/>
    </font>
    <font>
      <b/>
      <sz val="12"/>
      <color indexed="60"/>
      <name val="Arial"/>
    </font>
  </fonts>
  <fills count="4">
    <fill>
      <patternFill patternType="none"/>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s>
  <cellStyleXfs count="64">
    <xf numFmtId="0" fontId="0" fillId="0" borderId="0"/>
    <xf numFmtId="168" fontId="1" fillId="0" borderId="1">
      <alignment horizontal="center" vertical="center"/>
      <protection locked="0"/>
    </xf>
    <xf numFmtId="15" fontId="1" fillId="0" borderId="1">
      <alignment horizontal="center" vertical="center"/>
      <protection locked="0"/>
    </xf>
    <xf numFmtId="167" fontId="1" fillId="0" borderId="1">
      <alignment horizontal="center" vertical="center"/>
      <protection locked="0"/>
    </xf>
    <xf numFmtId="165" fontId="1" fillId="0" borderId="1">
      <alignment horizontal="center" vertical="center"/>
      <protection locked="0"/>
    </xf>
    <xf numFmtId="166" fontId="1" fillId="0" borderId="1">
      <alignment horizontal="center" vertical="center"/>
      <protection locked="0"/>
    </xf>
    <xf numFmtId="164" fontId="1" fillId="0" borderId="1">
      <alignment horizontal="center" vertical="center"/>
      <protection locked="0"/>
    </xf>
    <xf numFmtId="0" fontId="1" fillId="0" borderId="1">
      <alignment vertical="center"/>
      <protection locked="0"/>
    </xf>
    <xf numFmtId="168" fontId="1" fillId="0" borderId="1">
      <alignment horizontal="right" vertical="center"/>
      <protection locked="0"/>
    </xf>
    <xf numFmtId="169" fontId="1" fillId="0" borderId="1">
      <alignment horizontal="right" vertical="center"/>
      <protection locked="0"/>
    </xf>
    <xf numFmtId="167" fontId="1" fillId="0" borderId="1">
      <alignment horizontal="right" vertical="center"/>
      <protection locked="0"/>
    </xf>
    <xf numFmtId="165" fontId="1" fillId="0" borderId="1">
      <alignment horizontal="right" vertical="center"/>
      <protection locked="0"/>
    </xf>
    <xf numFmtId="166" fontId="1" fillId="0" borderId="1">
      <alignment horizontal="right" vertical="center"/>
      <protection locked="0"/>
    </xf>
    <xf numFmtId="164" fontId="1" fillId="0" borderId="1">
      <alignment horizontal="right" vertical="center"/>
      <protection locked="0"/>
    </xf>
    <xf numFmtId="0" fontId="1" fillId="0" borderId="0" applyNumberFormat="0" applyFont="0" applyFill="0" applyBorder="0">
      <alignment horizontal="center" vertical="center"/>
      <protection locked="0"/>
    </xf>
    <xf numFmtId="168" fontId="1" fillId="0" borderId="0" applyFill="0" applyBorder="0">
      <alignment horizontal="center" vertical="center"/>
    </xf>
    <xf numFmtId="15" fontId="1" fillId="0" borderId="0" applyFill="0" applyBorder="0">
      <alignment horizontal="center" vertical="center"/>
    </xf>
    <xf numFmtId="167" fontId="1" fillId="0" borderId="0" applyFill="0" applyBorder="0">
      <alignment horizontal="center" vertical="center"/>
    </xf>
    <xf numFmtId="165" fontId="1" fillId="0" borderId="0" applyFill="0" applyBorder="0">
      <alignment horizontal="center" vertical="center"/>
    </xf>
    <xf numFmtId="166" fontId="1" fillId="0" borderId="0" applyFill="0" applyBorder="0">
      <alignment horizontal="center" vertical="center"/>
    </xf>
    <xf numFmtId="164" fontId="1" fillId="0" borderId="0" applyFill="0" applyBorder="0">
      <alignment horizontal="center" vertical="center"/>
    </xf>
    <xf numFmtId="0" fontId="5" fillId="0" borderId="0" applyFill="0" applyBorder="0">
      <alignment vertical="center"/>
    </xf>
    <xf numFmtId="0" fontId="6" fillId="0" borderId="0" applyFill="0" applyBorder="0">
      <alignment vertical="center"/>
    </xf>
    <xf numFmtId="0" fontId="7" fillId="0" borderId="0" applyFill="0" applyBorder="0">
      <alignment vertical="center"/>
    </xf>
    <xf numFmtId="0" fontId="1" fillId="0" borderId="0" applyFill="0" applyBorder="0">
      <alignment vertical="center"/>
    </xf>
    <xf numFmtId="0" fontId="26" fillId="0" borderId="0" applyNumberFormat="0" applyFill="0" applyBorder="0" applyAlignment="0" applyProtection="0">
      <alignment vertical="top"/>
      <protection locked="0"/>
    </xf>
    <xf numFmtId="0" fontId="9" fillId="0" borderId="0" applyFill="0" applyBorder="0">
      <alignment horizontal="center" vertical="center"/>
      <protection locked="0"/>
    </xf>
    <xf numFmtId="0" fontId="9" fillId="0" borderId="0" applyFill="0" applyBorder="0">
      <alignment horizontal="center" vertical="center"/>
      <protection locked="0"/>
    </xf>
    <xf numFmtId="0" fontId="8" fillId="0" borderId="0" applyFill="0" applyBorder="0">
      <alignment horizontal="left" vertical="center"/>
      <protection locked="0"/>
    </xf>
    <xf numFmtId="0" fontId="7" fillId="0" borderId="2" applyFill="0">
      <alignment horizontal="center" vertical="center"/>
    </xf>
    <xf numFmtId="0" fontId="1" fillId="0" borderId="2" applyFill="0">
      <alignment horizontal="center" vertical="center"/>
    </xf>
    <xf numFmtId="170" fontId="1" fillId="0" borderId="2" applyFill="0">
      <alignment horizontal="center" vertical="center"/>
    </xf>
    <xf numFmtId="0" fontId="4" fillId="0" borderId="0" applyFill="0" applyBorder="0">
      <alignment horizontal="left" vertical="center"/>
    </xf>
    <xf numFmtId="0" fontId="7" fillId="0" borderId="0" applyFill="0" applyBorder="0">
      <alignment vertical="center"/>
    </xf>
    <xf numFmtId="168" fontId="14" fillId="0" borderId="0" applyFill="0" applyBorder="0">
      <alignment horizontal="right" vertical="center"/>
    </xf>
    <xf numFmtId="169" fontId="14" fillId="0" borderId="0" applyFill="0" applyBorder="0">
      <alignment horizontal="right" vertical="center"/>
    </xf>
    <xf numFmtId="0" fontId="18" fillId="0" borderId="0" applyFill="0" applyBorder="0">
      <alignment vertical="center"/>
    </xf>
    <xf numFmtId="0" fontId="19" fillId="0" borderId="0" applyFill="0" applyBorder="0">
      <alignment vertical="center"/>
    </xf>
    <xf numFmtId="0" fontId="20" fillId="0" borderId="0" applyFill="0" applyBorder="0">
      <alignment vertical="center"/>
    </xf>
    <xf numFmtId="0" fontId="14" fillId="0" borderId="0" applyFill="0" applyBorder="0">
      <alignment vertical="center"/>
    </xf>
    <xf numFmtId="0" fontId="9" fillId="0" borderId="0" applyFill="0" applyBorder="0">
      <alignment horizontal="center" vertical="center"/>
      <protection locked="0"/>
    </xf>
    <xf numFmtId="0" fontId="9" fillId="0" borderId="0" applyFill="0" applyBorder="0">
      <alignment horizontal="center" vertical="center"/>
      <protection locked="0"/>
    </xf>
    <xf numFmtId="0" fontId="21" fillId="0" borderId="0" applyFill="0" applyBorder="0">
      <alignment horizontal="left" vertical="center"/>
      <protection locked="0"/>
    </xf>
    <xf numFmtId="0" fontId="17" fillId="0" borderId="0" applyFill="0" applyBorder="0">
      <alignment horizontal="left" vertical="center"/>
    </xf>
    <xf numFmtId="167" fontId="14" fillId="0" borderId="0" applyFill="0" applyBorder="0">
      <alignment horizontal="right" vertical="center"/>
    </xf>
    <xf numFmtId="0" fontId="14" fillId="0" borderId="0" applyFill="0" applyBorder="0">
      <alignment vertical="center"/>
    </xf>
    <xf numFmtId="165" fontId="14" fillId="0" borderId="0" applyFill="0" applyBorder="0">
      <alignment horizontal="right" vertical="center"/>
    </xf>
    <xf numFmtId="166" fontId="14" fillId="0" borderId="0" applyFill="0" applyBorder="0">
      <alignment horizontal="right" vertical="center"/>
    </xf>
    <xf numFmtId="0" fontId="20" fillId="0" borderId="0" applyFill="0" applyBorder="0">
      <alignment vertical="center"/>
    </xf>
    <xf numFmtId="165" fontId="16" fillId="0" borderId="0" applyFill="0" applyBorder="0">
      <alignment horizontal="left" vertical="center"/>
    </xf>
    <xf numFmtId="0" fontId="15" fillId="0" borderId="0" applyFill="0" applyBorder="0">
      <alignment horizontal="left" vertical="center"/>
    </xf>
    <xf numFmtId="164" fontId="14" fillId="0" borderId="0" applyFill="0" applyBorder="0">
      <alignment horizontal="right" vertical="center"/>
    </xf>
    <xf numFmtId="168" fontId="1" fillId="0" borderId="0" applyFill="0" applyBorder="0">
      <alignment horizontal="right" vertical="center"/>
    </xf>
    <xf numFmtId="169" fontId="1" fillId="0" borderId="0" applyFill="0" applyBorder="0">
      <alignment horizontal="right" vertical="center"/>
    </xf>
    <xf numFmtId="167" fontId="1" fillId="0" borderId="0" applyFill="0" applyBorder="0">
      <alignment horizontal="right" vertical="center"/>
    </xf>
    <xf numFmtId="165" fontId="1" fillId="0" borderId="0" applyFill="0" applyBorder="0">
      <alignment horizontal="right" vertical="center"/>
    </xf>
    <xf numFmtId="166" fontId="1" fillId="0" borderId="0" applyFill="0" applyBorder="0">
      <alignment horizontal="right" vertical="center"/>
    </xf>
    <xf numFmtId="164" fontId="1" fillId="0" borderId="0" applyFill="0" applyBorder="0">
      <alignment horizontal="right" vertical="center"/>
    </xf>
    <xf numFmtId="0" fontId="3" fillId="0" borderId="0" applyFill="0" applyBorder="0">
      <alignment horizontal="left" vertical="center"/>
    </xf>
    <xf numFmtId="0" fontId="2" fillId="0" borderId="0" applyFill="0" applyBorder="0">
      <alignment horizontal="left" vertical="center"/>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13" fillId="0" borderId="0" applyFill="0" applyBorder="0">
      <alignment horizontal="left" vertical="center"/>
      <protection locked="0"/>
    </xf>
  </cellStyleXfs>
  <cellXfs count="112">
    <xf numFmtId="0" fontId="0" fillId="0" borderId="0" xfId="0"/>
    <xf numFmtId="0" fontId="22" fillId="0" borderId="0" xfId="59" applyFont="1">
      <alignment horizontal="left" vertical="center"/>
    </xf>
    <xf numFmtId="0" fontId="23" fillId="0" borderId="0" xfId="23" applyFont="1" applyAlignment="1">
      <alignment horizontal="left" vertical="center"/>
    </xf>
    <xf numFmtId="0" fontId="24" fillId="0" borderId="0" xfId="24" applyFont="1" applyAlignment="1">
      <alignment horizontal="left" vertical="center"/>
    </xf>
    <xf numFmtId="0" fontId="4" fillId="0" borderId="0" xfId="32" applyFont="1">
      <alignment horizontal="left" vertical="center"/>
    </xf>
    <xf numFmtId="0" fontId="25" fillId="0" borderId="0" xfId="24" applyFont="1" applyAlignment="1" applyProtection="1">
      <alignment horizontal="left" vertical="center"/>
      <protection locked="0"/>
    </xf>
    <xf numFmtId="0" fontId="0" fillId="0" borderId="0" xfId="0" applyProtection="1">
      <protection locked="0"/>
    </xf>
    <xf numFmtId="0" fontId="9" fillId="0" borderId="0" xfId="26">
      <alignment horizontal="center" vertical="center"/>
      <protection locked="0"/>
    </xf>
    <xf numFmtId="0" fontId="27" fillId="0" borderId="0" xfId="21" applyFont="1" applyAlignment="1">
      <alignment horizontal="left" vertical="center"/>
    </xf>
    <xf numFmtId="0" fontId="22" fillId="0" borderId="0" xfId="59" applyFont="1" applyProtection="1">
      <alignment horizontal="left" vertical="center"/>
      <protection locked="0"/>
    </xf>
    <xf numFmtId="0" fontId="9" fillId="0" borderId="0" xfId="26" applyAlignment="1">
      <alignment horizontal="right" vertical="center"/>
      <protection locked="0"/>
    </xf>
    <xf numFmtId="0" fontId="9" fillId="0" borderId="0" xfId="26" applyAlignment="1">
      <alignment horizontal="left" vertical="center"/>
      <protection locked="0"/>
    </xf>
    <xf numFmtId="0" fontId="23" fillId="0" borderId="2" xfId="29" applyFont="1">
      <alignment horizontal="center" vertical="center"/>
    </xf>
    <xf numFmtId="0" fontId="24" fillId="0" borderId="2" xfId="30" applyFont="1">
      <alignment horizontal="center" vertical="center"/>
    </xf>
    <xf numFmtId="170" fontId="24" fillId="0" borderId="2" xfId="31" applyFont="1">
      <alignment horizontal="center" vertical="center"/>
    </xf>
    <xf numFmtId="0" fontId="0" fillId="2" borderId="0" xfId="0" applyFill="1"/>
    <xf numFmtId="0" fontId="4" fillId="2" borderId="0" xfId="32" applyFont="1" applyFill="1">
      <alignment horizontal="left" vertical="center"/>
    </xf>
    <xf numFmtId="0" fontId="22" fillId="2" borderId="0" xfId="59" applyFont="1" applyFill="1">
      <alignment horizontal="left" vertical="center"/>
    </xf>
    <xf numFmtId="0" fontId="0" fillId="2" borderId="0" xfId="0" applyFill="1" applyProtection="1">
      <protection locked="0"/>
    </xf>
    <xf numFmtId="0" fontId="9" fillId="2" borderId="0" xfId="26" applyFill="1">
      <alignment horizontal="center" vertical="center"/>
      <protection locked="0"/>
    </xf>
    <xf numFmtId="0" fontId="9" fillId="2" borderId="0" xfId="26" applyFill="1" applyAlignment="1">
      <alignment horizontal="right" vertical="center"/>
      <protection locked="0"/>
    </xf>
    <xf numFmtId="0" fontId="9" fillId="2" borderId="0" xfId="26" applyFill="1" applyAlignment="1">
      <alignment horizontal="left" vertical="center"/>
      <protection locked="0"/>
    </xf>
    <xf numFmtId="0" fontId="0" fillId="2" borderId="0" xfId="0" applyFill="1" applyAlignment="1">
      <alignment horizontal="left"/>
    </xf>
    <xf numFmtId="0" fontId="27" fillId="2" borderId="0" xfId="21" applyFont="1" applyFill="1" applyAlignment="1">
      <alignment horizontal="left" vertical="center"/>
    </xf>
    <xf numFmtId="0" fontId="23" fillId="2" borderId="0" xfId="23" applyFont="1" applyFill="1" applyAlignment="1">
      <alignment horizontal="left" vertical="center"/>
    </xf>
    <xf numFmtId="0" fontId="23" fillId="2" borderId="0" xfId="23" applyFont="1" applyFill="1" applyAlignment="1">
      <alignment horizontal="center" vertical="center"/>
    </xf>
    <xf numFmtId="0" fontId="24" fillId="2" borderId="0" xfId="14" applyFont="1" applyFill="1">
      <alignment horizontal="center" vertical="center"/>
      <protection locked="0"/>
    </xf>
    <xf numFmtId="15" fontId="24" fillId="0" borderId="1" xfId="2" applyFont="1">
      <alignment horizontal="center" vertical="center"/>
      <protection locked="0"/>
    </xf>
    <xf numFmtId="170" fontId="24" fillId="2" borderId="0" xfId="18" applyNumberFormat="1" applyFont="1" applyFill="1">
      <alignment horizontal="center" vertical="center"/>
    </xf>
    <xf numFmtId="0" fontId="7" fillId="2" borderId="0" xfId="23" applyFont="1" applyFill="1" applyAlignment="1">
      <alignment horizontal="center" vertical="center"/>
    </xf>
    <xf numFmtId="15" fontId="28" fillId="2" borderId="0" xfId="16" applyFont="1" applyFill="1">
      <alignment horizontal="center" vertical="center"/>
    </xf>
    <xf numFmtId="0" fontId="29" fillId="2" borderId="0" xfId="23" applyFont="1" applyFill="1" applyAlignment="1">
      <alignment horizontal="center" vertical="center"/>
    </xf>
    <xf numFmtId="171" fontId="24" fillId="2" borderId="0" xfId="24" applyNumberFormat="1" applyFont="1" applyFill="1" applyAlignment="1">
      <alignment horizontal="right" vertical="top"/>
    </xf>
    <xf numFmtId="0" fontId="31" fillId="0" borderId="0" xfId="58" applyFont="1">
      <alignment horizontal="left" vertical="center"/>
    </xf>
    <xf numFmtId="0" fontId="30" fillId="2" borderId="0" xfId="24" applyFont="1" applyFill="1" applyAlignment="1" applyProtection="1">
      <alignment horizontal="left" vertical="center"/>
      <protection locked="0"/>
    </xf>
    <xf numFmtId="0" fontId="0" fillId="0" borderId="0" xfId="0" applyAlignment="1">
      <alignment horizontal="left"/>
    </xf>
    <xf numFmtId="0" fontId="9" fillId="0" borderId="0" xfId="26" applyBorder="1">
      <alignment horizontal="center" vertical="center"/>
      <protection locked="0"/>
    </xf>
    <xf numFmtId="0" fontId="24" fillId="2" borderId="0" xfId="24" applyFont="1" applyFill="1">
      <alignment vertical="center"/>
    </xf>
    <xf numFmtId="0" fontId="0" fillId="0" borderId="0" xfId="0" applyBorder="1"/>
    <xf numFmtId="0" fontId="27" fillId="2" borderId="0" xfId="21" applyFont="1" applyFill="1">
      <alignment vertical="center"/>
    </xf>
    <xf numFmtId="0" fontId="23" fillId="2" borderId="0" xfId="23" applyFont="1" applyFill="1">
      <alignment vertical="center"/>
    </xf>
    <xf numFmtId="0" fontId="30" fillId="2" borderId="0" xfId="14" applyFont="1" applyFill="1">
      <alignment horizontal="center" vertical="center"/>
      <protection locked="0"/>
    </xf>
    <xf numFmtId="170" fontId="1" fillId="2" borderId="0" xfId="18" applyNumberFormat="1" applyFont="1" applyFill="1">
      <alignment horizontal="center" vertical="center"/>
    </xf>
    <xf numFmtId="170" fontId="1" fillId="0" borderId="0" xfId="55" applyNumberFormat="1" applyFont="1" applyAlignment="1">
      <alignment horizontal="center" vertical="center"/>
    </xf>
    <xf numFmtId="170" fontId="0" fillId="2" borderId="0" xfId="0" applyNumberFormat="1" applyFill="1"/>
    <xf numFmtId="0" fontId="24" fillId="0" borderId="1" xfId="7" applyFont="1" applyAlignment="1">
      <alignment horizontal="center" vertical="center"/>
      <protection locked="0"/>
    </xf>
    <xf numFmtId="0" fontId="0" fillId="2" borderId="0" xfId="0" applyFill="1" applyAlignment="1">
      <alignment horizontal="center"/>
    </xf>
    <xf numFmtId="0" fontId="26" fillId="0" borderId="0" xfId="25" applyAlignment="1" applyProtection="1"/>
    <xf numFmtId="0" fontId="32" fillId="0" borderId="0" xfId="24" applyFont="1" applyAlignment="1">
      <alignment horizontal="left" vertical="center"/>
    </xf>
    <xf numFmtId="0" fontId="25" fillId="0" borderId="0" xfId="14" applyFont="1">
      <alignment horizontal="center" vertical="center"/>
      <protection locked="0"/>
    </xf>
    <xf numFmtId="0" fontId="34" fillId="0" borderId="0" xfId="22" applyFont="1" applyAlignment="1">
      <alignment horizontal="left" vertical="center"/>
    </xf>
    <xf numFmtId="0" fontId="23" fillId="0" borderId="3" xfId="23" applyFont="1" applyBorder="1" applyAlignment="1">
      <alignment horizontal="center" vertical="center"/>
    </xf>
    <xf numFmtId="173" fontId="28" fillId="2" borderId="4" xfId="55" applyNumberFormat="1" applyFont="1" applyFill="1" applyBorder="1" applyProtection="1">
      <alignment horizontal="right" vertical="center"/>
      <protection locked="0"/>
    </xf>
    <xf numFmtId="170" fontId="1" fillId="0" borderId="0" xfId="18" applyNumberFormat="1" applyFont="1" applyAlignment="1">
      <alignment horizontal="center" vertical="center"/>
    </xf>
    <xf numFmtId="0" fontId="24" fillId="0" borderId="0" xfId="14" applyFont="1" applyAlignment="1">
      <alignment horizontal="center" vertical="center"/>
      <protection locked="0"/>
    </xf>
    <xf numFmtId="170" fontId="28" fillId="0" borderId="2" xfId="18" applyNumberFormat="1" applyFont="1" applyBorder="1" applyAlignment="1">
      <alignment horizontal="center" vertical="center"/>
    </xf>
    <xf numFmtId="0" fontId="7" fillId="0" borderId="0" xfId="23" applyFont="1" applyAlignment="1">
      <alignment horizontal="left" vertical="center"/>
    </xf>
    <xf numFmtId="0" fontId="35" fillId="0" borderId="5" xfId="24" applyFont="1" applyBorder="1" applyAlignment="1">
      <alignment horizontal="left" vertical="center"/>
    </xf>
    <xf numFmtId="0" fontId="0" fillId="0" borderId="0" xfId="0" applyFill="1"/>
    <xf numFmtId="0" fontId="23" fillId="0" borderId="0" xfId="23" applyFont="1" applyFill="1" applyAlignment="1">
      <alignment horizontal="right" vertical="center"/>
    </xf>
    <xf numFmtId="0" fontId="7" fillId="0" borderId="0" xfId="23" applyFont="1" applyFill="1" applyAlignment="1">
      <alignment horizontal="right" vertical="center"/>
    </xf>
    <xf numFmtId="0" fontId="27" fillId="0" borderId="3" xfId="21" applyFont="1" applyBorder="1" applyAlignment="1">
      <alignment horizontal="left" vertical="center"/>
    </xf>
    <xf numFmtId="0" fontId="0" fillId="0" borderId="3" xfId="0" applyBorder="1"/>
    <xf numFmtId="0" fontId="27" fillId="0" borderId="3" xfId="21" applyFont="1" applyBorder="1" applyAlignment="1">
      <alignment horizontal="center" vertical="center"/>
    </xf>
    <xf numFmtId="170" fontId="36" fillId="0" borderId="0" xfId="60" quotePrefix="1" applyNumberFormat="1" applyFont="1" applyAlignment="1">
      <alignment horizontal="center" vertical="center"/>
      <protection locked="0"/>
    </xf>
    <xf numFmtId="170" fontId="0" fillId="0" borderId="0" xfId="0" applyNumberFormat="1"/>
    <xf numFmtId="170" fontId="37" fillId="0" borderId="0" xfId="62" applyNumberFormat="1" applyFont="1" applyAlignment="1">
      <alignment horizontal="center" vertical="center"/>
      <protection locked="0"/>
    </xf>
    <xf numFmtId="170" fontId="34" fillId="0" borderId="6" xfId="22" applyNumberFormat="1" applyFont="1" applyBorder="1" applyAlignment="1">
      <alignment horizontal="center" vertical="center"/>
    </xf>
    <xf numFmtId="0" fontId="35" fillId="0" borderId="0" xfId="0" applyFont="1" applyAlignment="1">
      <alignment horizontal="center"/>
    </xf>
    <xf numFmtId="170" fontId="24" fillId="0" borderId="1" xfId="4" applyNumberFormat="1" applyFont="1">
      <alignment horizontal="center" vertical="center"/>
      <protection locked="0"/>
    </xf>
    <xf numFmtId="0" fontId="9" fillId="2" borderId="0" xfId="27" applyFill="1">
      <alignment horizontal="center" vertical="center"/>
      <protection locked="0"/>
    </xf>
    <xf numFmtId="0" fontId="5" fillId="2" borderId="0" xfId="21" applyFont="1" applyFill="1">
      <alignment vertical="center"/>
    </xf>
    <xf numFmtId="0" fontId="34" fillId="2" borderId="0" xfId="22" applyFont="1" applyFill="1">
      <alignment vertical="center"/>
    </xf>
    <xf numFmtId="0" fontId="23" fillId="2" borderId="0" xfId="23" applyFont="1" applyFill="1" applyAlignment="1">
      <alignment horizontal="right" vertical="center"/>
    </xf>
    <xf numFmtId="165" fontId="24" fillId="0" borderId="1" xfId="11" applyFont="1">
      <alignment horizontal="right" vertical="center"/>
      <protection locked="0"/>
    </xf>
    <xf numFmtId="166" fontId="24" fillId="0" borderId="1" xfId="12" applyFont="1">
      <alignment horizontal="right" vertical="center"/>
      <protection locked="0"/>
    </xf>
    <xf numFmtId="174" fontId="24" fillId="0" borderId="1" xfId="11" applyNumberFormat="1" applyFont="1">
      <alignment horizontal="right" vertical="center"/>
      <protection locked="0"/>
    </xf>
    <xf numFmtId="175" fontId="23" fillId="2" borderId="0" xfId="23" applyNumberFormat="1" applyFont="1" applyFill="1" applyAlignment="1">
      <alignment horizontal="center" vertical="center"/>
    </xf>
    <xf numFmtId="166" fontId="0" fillId="2" borderId="0" xfId="0" applyNumberFormat="1" applyFill="1"/>
    <xf numFmtId="174" fontId="38" fillId="2" borderId="0" xfId="52" applyNumberFormat="1" applyFont="1" applyFill="1">
      <alignment horizontal="right" vertical="center"/>
    </xf>
    <xf numFmtId="165" fontId="38" fillId="2" borderId="0" xfId="55" applyFont="1" applyFill="1">
      <alignment horizontal="right" vertical="center"/>
    </xf>
    <xf numFmtId="175" fontId="7" fillId="2" borderId="0" xfId="23" applyNumberFormat="1" applyFont="1" applyFill="1" applyAlignment="1">
      <alignment horizontal="center" vertical="center"/>
    </xf>
    <xf numFmtId="176" fontId="1" fillId="2" borderId="0" xfId="52" applyNumberFormat="1" applyFont="1" applyFill="1">
      <alignment horizontal="right" vertical="center"/>
    </xf>
    <xf numFmtId="176" fontId="1" fillId="2" borderId="3" xfId="52" applyNumberFormat="1" applyFont="1" applyFill="1" applyBorder="1">
      <alignment horizontal="right" vertical="center"/>
    </xf>
    <xf numFmtId="176" fontId="0" fillId="2" borderId="0" xfId="0" applyNumberFormat="1" applyFill="1"/>
    <xf numFmtId="176" fontId="28" fillId="2" borderId="7" xfId="0" applyNumberFormat="1" applyFont="1" applyFill="1" applyBorder="1"/>
    <xf numFmtId="174" fontId="28" fillId="3" borderId="0" xfId="52" applyNumberFormat="1" applyFont="1" applyFill="1">
      <alignment horizontal="right" vertical="center"/>
    </xf>
    <xf numFmtId="166" fontId="28" fillId="3" borderId="0" xfId="56" applyFont="1" applyFill="1">
      <alignment horizontal="right" vertical="center"/>
    </xf>
    <xf numFmtId="165" fontId="28" fillId="3" borderId="0" xfId="55" applyFont="1" applyFill="1">
      <alignment horizontal="right" vertical="center"/>
    </xf>
    <xf numFmtId="0" fontId="7" fillId="2" borderId="0" xfId="23" applyFont="1" applyFill="1">
      <alignment vertical="center"/>
    </xf>
    <xf numFmtId="170" fontId="39" fillId="0" borderId="1" xfId="11" applyNumberFormat="1" applyFont="1" applyAlignment="1">
      <alignment horizontal="center" vertical="center"/>
      <protection locked="0"/>
    </xf>
    <xf numFmtId="0" fontId="29" fillId="2" borderId="0" xfId="23" applyFont="1" applyFill="1">
      <alignment vertical="center"/>
    </xf>
    <xf numFmtId="165" fontId="1" fillId="2" borderId="0" xfId="55" applyFont="1" applyFill="1">
      <alignment horizontal="right" vertical="center"/>
    </xf>
    <xf numFmtId="165" fontId="28" fillId="2" borderId="7" xfId="55" applyFont="1" applyFill="1" applyBorder="1">
      <alignment horizontal="right" vertical="center"/>
    </xf>
    <xf numFmtId="0" fontId="35" fillId="3" borderId="0" xfId="24" applyFont="1" applyFill="1">
      <alignment vertical="center"/>
    </xf>
    <xf numFmtId="0" fontId="0" fillId="3" borderId="0" xfId="0" applyFill="1"/>
    <xf numFmtId="165" fontId="28" fillId="3" borderId="8" xfId="55" applyFont="1" applyFill="1" applyBorder="1">
      <alignment horizontal="right" vertical="center"/>
    </xf>
    <xf numFmtId="0" fontId="34" fillId="2" borderId="0" xfId="22" applyFont="1" applyFill="1" applyAlignment="1">
      <alignment horizontal="center" vertical="center"/>
    </xf>
    <xf numFmtId="176" fontId="28" fillId="3" borderId="7" xfId="52" applyNumberFormat="1" applyFont="1" applyFill="1" applyBorder="1" applyAlignment="1">
      <alignment horizontal="center" vertical="center"/>
    </xf>
    <xf numFmtId="170" fontId="28" fillId="2" borderId="0" xfId="55" applyNumberFormat="1" applyFont="1" applyFill="1" applyAlignment="1" applyProtection="1">
      <alignment horizontal="center" vertical="center"/>
      <protection locked="0"/>
    </xf>
    <xf numFmtId="176" fontId="24" fillId="0" borderId="1" xfId="52" applyNumberFormat="1" applyFont="1" applyBorder="1" applyAlignment="1" applyProtection="1">
      <alignment horizontal="center" vertical="center"/>
      <protection locked="0"/>
    </xf>
    <xf numFmtId="0" fontId="40" fillId="0" borderId="0" xfId="32" applyFont="1">
      <alignment horizontal="left" vertical="center"/>
    </xf>
    <xf numFmtId="0" fontId="8" fillId="0" borderId="0" xfId="28">
      <alignment horizontal="left" vertical="center"/>
      <protection locked="0"/>
    </xf>
    <xf numFmtId="0" fontId="8" fillId="0" borderId="0" xfId="28" applyAlignment="1">
      <alignment horizontal="left" vertical="center"/>
      <protection locked="0"/>
    </xf>
    <xf numFmtId="170" fontId="12" fillId="0" borderId="0" xfId="62" quotePrefix="1" applyNumberFormat="1" applyAlignment="1">
      <alignment horizontal="right" vertical="center"/>
      <protection locked="0"/>
    </xf>
    <xf numFmtId="170" fontId="12" fillId="0" borderId="0" xfId="62" quotePrefix="1" applyNumberFormat="1" applyAlignment="1">
      <alignment horizontal="left" vertical="center"/>
      <protection locked="0"/>
    </xf>
    <xf numFmtId="172" fontId="10" fillId="0" borderId="0" xfId="60" quotePrefix="1" applyNumberFormat="1" applyAlignment="1">
      <alignment horizontal="right" vertical="center"/>
      <protection locked="0"/>
    </xf>
    <xf numFmtId="0" fontId="10" fillId="0" borderId="0" xfId="60" quotePrefix="1" applyAlignment="1">
      <alignment horizontal="left" vertical="center"/>
      <protection locked="0"/>
    </xf>
    <xf numFmtId="170" fontId="12" fillId="0" borderId="0" xfId="62" applyNumberFormat="1" applyAlignment="1">
      <alignment horizontal="left" vertical="center"/>
      <protection locked="0"/>
    </xf>
    <xf numFmtId="0" fontId="24" fillId="2" borderId="0" xfId="24" applyFont="1" applyFill="1" applyAlignment="1">
      <alignment horizontal="left" vertical="top" wrapText="1"/>
    </xf>
    <xf numFmtId="0" fontId="8" fillId="2" borderId="0" xfId="28" applyFill="1" applyAlignment="1">
      <alignment horizontal="left" vertical="center"/>
      <protection locked="0"/>
    </xf>
    <xf numFmtId="0" fontId="24" fillId="0" borderId="1" xfId="7" applyFont="1" applyAlignment="1">
      <alignment vertical="center"/>
      <protection locked="0"/>
    </xf>
  </cellXfs>
  <cellStyles count="64">
    <cellStyle name="Assumptions Center Currency" xfId="1" xr:uid="{00000000-0005-0000-0000-000000000000}"/>
    <cellStyle name="Assumptions Center Date" xfId="2" xr:uid="{00000000-0005-0000-0000-000001000000}"/>
    <cellStyle name="Assumptions Center Multiple" xfId="3" xr:uid="{00000000-0005-0000-0000-000002000000}"/>
    <cellStyle name="Assumptions Center Number" xfId="4" xr:uid="{00000000-0005-0000-0000-000003000000}"/>
    <cellStyle name="Assumptions Center Percentage" xfId="5" xr:uid="{00000000-0005-0000-0000-000004000000}"/>
    <cellStyle name="Assumptions Center Year" xfId="6" xr:uid="{00000000-0005-0000-0000-000005000000}"/>
    <cellStyle name="Assumptions Heading" xfId="7" xr:uid="{00000000-0005-0000-0000-000006000000}"/>
    <cellStyle name="Assumptions Right Currency" xfId="8" xr:uid="{00000000-0005-0000-0000-000007000000}"/>
    <cellStyle name="Assumptions Right Date" xfId="9" xr:uid="{00000000-0005-0000-0000-000008000000}"/>
    <cellStyle name="Assumptions Right Multiple" xfId="10" xr:uid="{00000000-0005-0000-0000-000009000000}"/>
    <cellStyle name="Assumptions Right Number" xfId="11" xr:uid="{00000000-0005-0000-0000-00000A000000}"/>
    <cellStyle name="Assumptions Right Percentage" xfId="12" xr:uid="{00000000-0005-0000-0000-00000B000000}"/>
    <cellStyle name="Assumptions Right Year" xfId="13" xr:uid="{00000000-0005-0000-0000-00000C000000}"/>
    <cellStyle name="Cell Link" xfId="14" xr:uid="{00000000-0005-0000-0000-00000D000000}"/>
    <cellStyle name="Center Currency" xfId="15" xr:uid="{00000000-0005-0000-0000-00000E000000}"/>
    <cellStyle name="Center Date" xfId="16" xr:uid="{00000000-0005-0000-0000-00000F000000}"/>
    <cellStyle name="Center Multiple" xfId="17" xr:uid="{00000000-0005-0000-0000-000010000000}"/>
    <cellStyle name="Center Number" xfId="18" xr:uid="{00000000-0005-0000-0000-000011000000}"/>
    <cellStyle name="Center Percentage" xfId="19" xr:uid="{00000000-0005-0000-0000-000012000000}"/>
    <cellStyle name="Center Year" xfId="20" xr:uid="{00000000-0005-0000-0000-000013000000}"/>
    <cellStyle name="Hyperlink Arrow" xfId="26" xr:uid="{00000000-0005-0000-0000-000019000000}"/>
    <cellStyle name="Hyperlink Check" xfId="27" xr:uid="{00000000-0005-0000-0000-00001A000000}"/>
    <cellStyle name="Hyperlink Text" xfId="28" xr:uid="{00000000-0005-0000-0000-00001B000000}"/>
    <cellStyle name="Lookup Table Heading" xfId="29" xr:uid="{00000000-0005-0000-0000-00001C000000}"/>
    <cellStyle name="Lookup Table Label" xfId="30" xr:uid="{00000000-0005-0000-0000-00001D000000}"/>
    <cellStyle name="Lookup Table Number" xfId="31" xr:uid="{00000000-0005-0000-0000-00001E000000}"/>
    <cellStyle name="Model Name" xfId="32" xr:uid="{00000000-0005-0000-0000-00001F000000}"/>
    <cellStyle name="Period Title" xfId="33" xr:uid="{00000000-0005-0000-0000-000021000000}"/>
    <cellStyle name="Presentation Currency" xfId="34" xr:uid="{00000000-0005-0000-0000-000022000000}"/>
    <cellStyle name="Presentation Date" xfId="35" xr:uid="{00000000-0005-0000-0000-000023000000}"/>
    <cellStyle name="Presentation Heading 1" xfId="36" xr:uid="{00000000-0005-0000-0000-000024000000}"/>
    <cellStyle name="Presentation Heading 2" xfId="37" xr:uid="{00000000-0005-0000-0000-000025000000}"/>
    <cellStyle name="Presentation Heading 3" xfId="38" xr:uid="{00000000-0005-0000-0000-000026000000}"/>
    <cellStyle name="Presentation Heading 4" xfId="39" xr:uid="{00000000-0005-0000-0000-000027000000}"/>
    <cellStyle name="Presentation Hyperlink Arrow" xfId="40" xr:uid="{00000000-0005-0000-0000-000028000000}"/>
    <cellStyle name="Presentation Hyperlink Check" xfId="41" xr:uid="{00000000-0005-0000-0000-000029000000}"/>
    <cellStyle name="Presentation Hyperlink Text" xfId="42" xr:uid="{00000000-0005-0000-0000-00002A000000}"/>
    <cellStyle name="Presentation Model Name" xfId="43" xr:uid="{00000000-0005-0000-0000-00002B000000}"/>
    <cellStyle name="Presentation Multiple" xfId="44" xr:uid="{00000000-0005-0000-0000-00002C000000}"/>
    <cellStyle name="Presentation Normal" xfId="45" xr:uid="{00000000-0005-0000-0000-00002D000000}"/>
    <cellStyle name="Presentation Number" xfId="46" xr:uid="{00000000-0005-0000-0000-00002E000000}"/>
    <cellStyle name="Presentation Percentage" xfId="47" xr:uid="{00000000-0005-0000-0000-00002F000000}"/>
    <cellStyle name="Presentation Period Title" xfId="48" xr:uid="{00000000-0005-0000-0000-000030000000}"/>
    <cellStyle name="Presentation Section Number" xfId="49" xr:uid="{00000000-0005-0000-0000-000031000000}"/>
    <cellStyle name="Presentation Sheet Title" xfId="50" xr:uid="{00000000-0005-0000-0000-000032000000}"/>
    <cellStyle name="Presentation Year" xfId="51" xr:uid="{00000000-0005-0000-0000-000033000000}"/>
    <cellStyle name="Right Currency" xfId="52" xr:uid="{00000000-0005-0000-0000-000034000000}"/>
    <cellStyle name="Right Date" xfId="53" xr:uid="{00000000-0005-0000-0000-000035000000}"/>
    <cellStyle name="Right Multiple" xfId="54" xr:uid="{00000000-0005-0000-0000-000036000000}"/>
    <cellStyle name="Right Number" xfId="55" xr:uid="{00000000-0005-0000-0000-000037000000}"/>
    <cellStyle name="Right Percentage" xfId="56" xr:uid="{00000000-0005-0000-0000-000038000000}"/>
    <cellStyle name="Right Year" xfId="57" xr:uid="{00000000-0005-0000-0000-000039000000}"/>
    <cellStyle name="Section Number" xfId="58" xr:uid="{00000000-0005-0000-0000-00003A000000}"/>
    <cellStyle name="Sheet Title" xfId="59" xr:uid="{00000000-0005-0000-0000-00003B000000}"/>
    <cellStyle name="TOC 1" xfId="60" xr:uid="{00000000-0005-0000-0000-00003C000000}"/>
    <cellStyle name="TOC 2" xfId="61" xr:uid="{00000000-0005-0000-0000-00003D000000}"/>
    <cellStyle name="TOC 3" xfId="62" xr:uid="{00000000-0005-0000-0000-00003E000000}"/>
    <cellStyle name="TOC 4" xfId="63" xr:uid="{00000000-0005-0000-0000-00003F000000}"/>
    <cellStyle name="一般" xfId="0" builtinId="0"/>
    <cellStyle name="標題 1" xfId="21" builtinId="16" customBuiltin="1"/>
    <cellStyle name="標題 2" xfId="22" builtinId="17" customBuiltin="1"/>
    <cellStyle name="標題 3" xfId="23" builtinId="18" customBuiltin="1"/>
    <cellStyle name="標題 4" xfId="24" builtinId="19" customBuiltin="1"/>
    <cellStyle name="超連結" xfId="25" builtinId="8"/>
  </cellStyles>
  <dxfs count="10">
    <dxf>
      <font>
        <b/>
        <i val="0"/>
        <condense val="0"/>
        <extend val="0"/>
        <color indexed="58"/>
      </font>
    </dxf>
    <dxf>
      <font>
        <b/>
        <i/>
        <condense val="0"/>
        <extend val="0"/>
        <color indexed="58"/>
      </font>
    </dxf>
    <dxf>
      <font>
        <b/>
        <i/>
        <condense val="0"/>
        <extend val="0"/>
        <color indexed="58"/>
      </font>
    </dxf>
    <dxf>
      <font>
        <b/>
        <i/>
        <condense val="0"/>
        <extend val="0"/>
        <color indexed="58"/>
      </font>
    </dxf>
    <dxf>
      <font>
        <b/>
        <i/>
        <condense val="0"/>
        <extend val="0"/>
        <color indexed="58"/>
      </font>
    </dxf>
    <dxf>
      <font>
        <condense val="0"/>
        <extend val="0"/>
        <color indexed="63"/>
      </font>
    </dxf>
    <dxf>
      <font>
        <condense val="0"/>
        <extend val="0"/>
        <color indexed="63"/>
      </font>
      <fill>
        <patternFill>
          <bgColor indexed="22"/>
        </patternFill>
      </fill>
    </dxf>
    <dxf>
      <font>
        <b/>
        <i val="0"/>
        <condense val="0"/>
        <extend val="0"/>
        <color indexed="58"/>
      </font>
    </dxf>
    <dxf>
      <font>
        <b val="0"/>
        <i val="0"/>
        <condense val="0"/>
        <extend val="0"/>
        <color indexed="22"/>
      </font>
      <fill>
        <patternFill>
          <bgColor indexed="22"/>
        </patternFill>
      </fill>
      <border>
        <left/>
        <right/>
        <top/>
        <bottom/>
      </border>
    </dxf>
    <dxf>
      <font>
        <b val="0"/>
        <i val="0"/>
        <condense val="0"/>
        <extend val="0"/>
        <color indexed="63"/>
      </font>
      <fill>
        <patternFill>
          <bgColor indexed="21"/>
        </patternFill>
      </fill>
      <border>
        <left style="thin">
          <color indexed="63"/>
        </left>
        <right style="thin">
          <color indexed="63"/>
        </right>
        <top style="thin">
          <color indexed="63"/>
        </top>
        <bottom style="thin">
          <color indexed="6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69B3"/>
                </a:solidFill>
                <a:latin typeface="Tahoma"/>
                <a:ea typeface="Tahoma"/>
                <a:cs typeface="Tahoma"/>
              </a:defRPr>
            </a:pPr>
            <a:r>
              <a:rPr lang="en-US"/>
              <a:t>Dynamic Chart Example</a:t>
            </a:r>
          </a:p>
        </c:rich>
      </c:tx>
      <c:layout>
        <c:manualLayout>
          <c:xMode val="edge"/>
          <c:yMode val="edge"/>
          <c:x val="0.29253112033195022"/>
          <c:y val="3.7037037037037035E-2"/>
        </c:manualLayout>
      </c:layout>
      <c:overlay val="0"/>
      <c:spPr>
        <a:noFill/>
        <a:ln w="25400">
          <a:noFill/>
        </a:ln>
      </c:spPr>
    </c:title>
    <c:autoTitleDeleted val="0"/>
    <c:plotArea>
      <c:layout>
        <c:manualLayout>
          <c:layoutTarget val="inner"/>
          <c:xMode val="edge"/>
          <c:yMode val="edge"/>
          <c:x val="0.11618257261410789"/>
          <c:y val="0.22222302598027335"/>
          <c:w val="0.85477178423236511"/>
          <c:h val="0.56666871624969706"/>
        </c:manualLayout>
      </c:layout>
      <c:barChart>
        <c:barDir val="col"/>
        <c:grouping val="stacked"/>
        <c:varyColors val="0"/>
        <c:ser>
          <c:idx val="0"/>
          <c:order val="0"/>
          <c:tx>
            <c:v>Dynamic Chart Example</c:v>
          </c:tx>
          <c:spPr>
            <a:solidFill>
              <a:srgbClr val="9999FF"/>
            </a:solidFill>
            <a:ln w="12700">
              <a:solidFill>
                <a:srgbClr val="000000"/>
              </a:solidFill>
              <a:prstDash val="solid"/>
            </a:ln>
          </c:spPr>
          <c:invertIfNegative val="0"/>
          <c:dPt>
            <c:idx val="1"/>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00-F743-4A50-B8C9-8C3396C627BB}"/>
              </c:ext>
            </c:extLst>
          </c:dPt>
          <c:dPt>
            <c:idx val="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1-F743-4A50-B8C9-8C3396C627BB}"/>
              </c:ext>
            </c:extLst>
          </c:dPt>
          <c:dPt>
            <c:idx val="3"/>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02-F743-4A50-B8C9-8C3396C627BB}"/>
              </c:ext>
            </c:extLst>
          </c:dPt>
          <c:dPt>
            <c:idx val="4"/>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3-F743-4A50-B8C9-8C3396C627BB}"/>
              </c:ext>
            </c:extLst>
          </c:dPt>
          <c:cat>
            <c:strRef>
              <c:f>[0]!Title_Data_Dynamic_Range</c:f>
              <c:strCache>
                <c:ptCount val="3"/>
                <c:pt idx="0">
                  <c:v>Albert</c:v>
                </c:pt>
                <c:pt idx="1">
                  <c:v>Charlie</c:v>
                </c:pt>
                <c:pt idx="2">
                  <c:v>Eddie</c:v>
                </c:pt>
              </c:strCache>
            </c:strRef>
          </c:cat>
          <c:val>
            <c:numRef>
              <c:f>[0]!Amount_Data_Dynamic_Range</c:f>
              <c:numCache>
                <c:formatCode>General</c:formatCode>
                <c:ptCount val="3"/>
                <c:pt idx="0">
                  <c:v>10</c:v>
                </c:pt>
                <c:pt idx="1">
                  <c:v>30</c:v>
                </c:pt>
                <c:pt idx="2">
                  <c:v>50</c:v>
                </c:pt>
              </c:numCache>
            </c:numRef>
          </c:val>
          <c:extLst>
            <c:ext xmlns:c16="http://schemas.microsoft.com/office/drawing/2014/chart" uri="{C3380CC4-5D6E-409C-BE32-E72D297353CC}">
              <c16:uniqueId val="{00000004-F743-4A50-B8C9-8C3396C627BB}"/>
            </c:ext>
          </c:extLst>
        </c:ser>
        <c:dLbls>
          <c:showLegendKey val="0"/>
          <c:showVal val="0"/>
          <c:showCatName val="0"/>
          <c:showSerName val="0"/>
          <c:showPercent val="0"/>
          <c:showBubbleSize val="0"/>
        </c:dLbls>
        <c:gapWidth val="0"/>
        <c:overlap val="100"/>
        <c:axId val="1096594048"/>
        <c:axId val="1"/>
      </c:barChart>
      <c:catAx>
        <c:axId val="1096594048"/>
        <c:scaling>
          <c:orientation val="minMax"/>
        </c:scaling>
        <c:delete val="0"/>
        <c:axPos val="b"/>
        <c:title>
          <c:tx>
            <c:rich>
              <a:bodyPr/>
              <a:lstStyle/>
              <a:p>
                <a:pPr>
                  <a:defRPr sz="800" b="1" i="0" u="none" strike="noStrike" baseline="0">
                    <a:solidFill>
                      <a:srgbClr val="0069B3"/>
                    </a:solidFill>
                    <a:latin typeface="Tahoma"/>
                    <a:ea typeface="Tahoma"/>
                    <a:cs typeface="Tahoma"/>
                  </a:defRPr>
                </a:pPr>
                <a:r>
                  <a:rPr lang="en-US"/>
                  <a:t>Categories</a:t>
                </a:r>
              </a:p>
            </c:rich>
          </c:tx>
          <c:layout>
            <c:manualLayout>
              <c:xMode val="edge"/>
              <c:yMode val="edge"/>
              <c:x val="0.47717842323651455"/>
              <c:y val="0.877780888500048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69B3"/>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800" b="1" i="0" u="none" strike="noStrike" baseline="0">
                    <a:solidFill>
                      <a:srgbClr val="0069B3"/>
                    </a:solidFill>
                    <a:latin typeface="Tahoma"/>
                    <a:ea typeface="Tahoma"/>
                    <a:cs typeface="Tahoma"/>
                  </a:defRPr>
                </a:pPr>
                <a:r>
                  <a:rPr lang="en-US"/>
                  <a:t>Values</a:t>
                </a:r>
              </a:p>
            </c:rich>
          </c:tx>
          <c:layout>
            <c:manualLayout>
              <c:xMode val="edge"/>
              <c:yMode val="edge"/>
              <c:x val="3.3195020746887967E-2"/>
              <c:y val="0.429631184990765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69B3"/>
                </a:solidFill>
                <a:latin typeface="Tahoma"/>
                <a:ea typeface="Tahoma"/>
                <a:cs typeface="Tahoma"/>
              </a:defRPr>
            </a:pPr>
            <a:endParaRPr lang="en-US"/>
          </a:p>
        </c:txPr>
        <c:crossAx val="10965940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800" b="0" i="0" u="none" strike="noStrike" baseline="0">
          <a:solidFill>
            <a:srgbClr val="0069B3"/>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6</xdr:col>
      <xdr:colOff>476250</xdr:colOff>
      <xdr:row>17</xdr:row>
      <xdr:rowOff>0</xdr:rowOff>
    </xdr:to>
    <xdr:pic>
      <xdr:nvPicPr>
        <xdr:cNvPr id="3077" name="Picture 3" descr="SP Logo 01">
          <a:extLst>
            <a:ext uri="{FF2B5EF4-FFF2-40B4-BE49-F238E27FC236}">
              <a16:creationId xmlns:a16="http://schemas.microsoft.com/office/drawing/2014/main" id="{1F26944A-AA19-4DA6-B471-43EEE79B4A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0" y="1857375"/>
          <a:ext cx="21526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xdr:row>
      <xdr:rowOff>133350</xdr:rowOff>
    </xdr:from>
    <xdr:to>
      <xdr:col>12</xdr:col>
      <xdr:colOff>342900</xdr:colOff>
      <xdr:row>17</xdr:row>
      <xdr:rowOff>0</xdr:rowOff>
    </xdr:to>
    <xdr:sp macro="" textlink="">
      <xdr:nvSpPr>
        <xdr:cNvPr id="3076" name="Text Box 4">
          <a:extLst>
            <a:ext uri="{FF2B5EF4-FFF2-40B4-BE49-F238E27FC236}">
              <a16:creationId xmlns:a16="http://schemas.microsoft.com/office/drawing/2014/main" id="{B52F8DE6-C189-48A1-AD4D-778B0100B9D3}"/>
            </a:ext>
          </a:extLst>
        </xdr:cNvPr>
        <xdr:cNvSpPr txBox="1">
          <a:spLocks noChangeArrowheads="1"/>
        </xdr:cNvSpPr>
      </xdr:nvSpPr>
      <xdr:spPr bwMode="auto">
        <a:xfrm>
          <a:off x="4152900" y="1133475"/>
          <a:ext cx="2819400" cy="14382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1" i="0" u="sng" strike="noStrike" baseline="0">
              <a:solidFill>
                <a:srgbClr val="000000"/>
              </a:solidFill>
              <a:latin typeface="Tahoma"/>
              <a:ea typeface="Tahoma"/>
              <a:cs typeface="Tahoma"/>
            </a:rPr>
            <a:t>PLEASE READ:</a:t>
          </a:r>
          <a:endParaRPr lang="en-AU" sz="800" b="0" i="0" u="none" strike="noStrike" baseline="0">
            <a:solidFill>
              <a:srgbClr val="000000"/>
            </a:solidFill>
            <a:latin typeface="Tahoma"/>
            <a:ea typeface="Tahoma"/>
            <a:cs typeface="Tahoma"/>
          </a:endParaRP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0" i="0" u="none" strike="noStrike" baseline="0">
              <a:solidFill>
                <a:srgbClr val="000000"/>
              </a:solidFill>
              <a:latin typeface="Tahoma"/>
              <a:ea typeface="Tahoma"/>
              <a:cs typeface="Tahoma"/>
            </a:rPr>
            <a:t>If, upon opening, this file appears to contain errors (e.g. #NAME?), please ensure the following:</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0" i="0" u="none" strike="noStrike" baseline="0">
              <a:solidFill>
                <a:srgbClr val="000000"/>
              </a:solidFill>
              <a:latin typeface="Tahoma"/>
              <a:ea typeface="Tahoma"/>
              <a:cs typeface="Tahoma"/>
            </a:rPr>
            <a:t>Go to Tools -&gt; Add-Ins (</a:t>
          </a:r>
          <a:r>
            <a:rPr lang="en-AU" sz="800" b="1" i="0" u="none" strike="noStrike" baseline="0">
              <a:solidFill>
                <a:srgbClr val="000000"/>
              </a:solidFill>
              <a:latin typeface="Tahoma"/>
              <a:ea typeface="Tahoma"/>
              <a:cs typeface="Tahoma"/>
            </a:rPr>
            <a:t>ALT + T + I</a:t>
          </a:r>
          <a:r>
            <a:rPr lang="en-AU" sz="800" b="0" i="0" u="none" strike="noStrike" baseline="0">
              <a:solidFill>
                <a:srgbClr val="000000"/>
              </a:solidFill>
              <a:latin typeface="Tahoma"/>
              <a:ea typeface="Tahoma"/>
              <a:cs typeface="Tahoma"/>
            </a:rPr>
            <a:t>, all versions of Excel);</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0" i="0" u="none" strike="noStrike" baseline="0">
              <a:solidFill>
                <a:srgbClr val="000000"/>
              </a:solidFill>
              <a:latin typeface="Tahoma"/>
              <a:ea typeface="Tahoma"/>
              <a:cs typeface="Tahoma"/>
            </a:rPr>
            <a:t>Make sure </a:t>
          </a:r>
          <a:r>
            <a:rPr lang="en-AU" sz="800" b="1" i="0" u="none" strike="noStrike" baseline="0">
              <a:solidFill>
                <a:srgbClr val="000000"/>
              </a:solidFill>
              <a:latin typeface="Tahoma"/>
              <a:ea typeface="Tahoma"/>
              <a:cs typeface="Tahoma"/>
            </a:rPr>
            <a:t>Analysis ToolPak</a:t>
          </a:r>
          <a:r>
            <a:rPr lang="en-AU" sz="800" b="0" i="0" u="none" strike="noStrike" baseline="0">
              <a:solidFill>
                <a:srgbClr val="000000"/>
              </a:solidFill>
              <a:latin typeface="Tahoma"/>
              <a:ea typeface="Tahoma"/>
              <a:cs typeface="Tahoma"/>
            </a:rPr>
            <a:t> and </a:t>
          </a:r>
          <a:r>
            <a:rPr lang="en-AU" sz="800" b="1" i="0" u="none" strike="noStrike" baseline="0">
              <a:solidFill>
                <a:srgbClr val="000000"/>
              </a:solidFill>
              <a:latin typeface="Tahoma"/>
              <a:ea typeface="Tahoma"/>
              <a:cs typeface="Tahoma"/>
            </a:rPr>
            <a:t>Analysis ToolPak - VBA</a:t>
          </a:r>
          <a:r>
            <a:rPr lang="en-AU" sz="800" b="0" i="0" u="none" strike="noStrike" baseline="0">
              <a:solidFill>
                <a:srgbClr val="000000"/>
              </a:solidFill>
              <a:latin typeface="Tahoma"/>
              <a:ea typeface="Tahoma"/>
              <a:cs typeface="Tahoma"/>
            </a:rPr>
            <a:t> add-ins are both checked.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8</xdr:col>
      <xdr:colOff>0</xdr:colOff>
      <xdr:row>10</xdr:row>
      <xdr:rowOff>0</xdr:rowOff>
    </xdr:to>
    <xdr:sp macro="" textlink="">
      <xdr:nvSpPr>
        <xdr:cNvPr id="1025" name="Drop Down 1" hidden="1">
          <a:extLst>
            <a:ext uri="{63B3BB69-23CF-44E3-9099-C40C66FF867C}">
              <a14:compatExt xmlns:a14="http://schemas.microsoft.com/office/drawing/2010/main" spid="_x0000_s1025"/>
            </a:ext>
            <a:ext uri="{FF2B5EF4-FFF2-40B4-BE49-F238E27FC236}">
              <a16:creationId xmlns:a16="http://schemas.microsoft.com/office/drawing/2014/main" id="{675FFB0D-FFFF-4F3C-9085-D0E983849D1E}"/>
            </a:ext>
          </a:extLst>
        </xdr:cNvPr>
        <xdr:cNvSpPr/>
      </xdr:nvSpPr>
      <xdr:spPr bwMode="auto">
        <a:xfrm>
          <a:off x="0" y="0"/>
          <a:ext cx="0" cy="0"/>
        </a:xfrm>
        <a:prstGeom prst="rect">
          <a:avLst/>
        </a:prstGeom>
        <a:noFill/>
        <a:ln w="9525">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0</xdr:colOff>
      <xdr:row>10</xdr:row>
      <xdr:rowOff>0</xdr:rowOff>
    </xdr:from>
    <xdr:to>
      <xdr:col>8</xdr:col>
      <xdr:colOff>0</xdr:colOff>
      <xdr:row>11</xdr:row>
      <xdr:rowOff>0</xdr:rowOff>
    </xdr:to>
    <xdr:sp macro="" textlink="">
      <xdr:nvSpPr>
        <xdr:cNvPr id="1026" name="Drop Down 2" hidden="1">
          <a:extLst>
            <a:ext uri="{63B3BB69-23CF-44E3-9099-C40C66FF867C}">
              <a14:compatExt xmlns:a14="http://schemas.microsoft.com/office/drawing/2010/main" spid="_x0000_s1026"/>
            </a:ext>
            <a:ext uri="{FF2B5EF4-FFF2-40B4-BE49-F238E27FC236}">
              <a16:creationId xmlns:a16="http://schemas.microsoft.com/office/drawing/2014/main" id="{0DF126A6-0E0E-4CFA-92B1-712402F6B71C}"/>
            </a:ext>
          </a:extLst>
        </xdr:cNvPr>
        <xdr:cNvSpPr/>
      </xdr:nvSpPr>
      <xdr:spPr bwMode="auto">
        <a:xfrm>
          <a:off x="0" y="0"/>
          <a:ext cx="0" cy="0"/>
        </a:xfrm>
        <a:prstGeom prst="rect">
          <a:avLst/>
        </a:prstGeom>
        <a:noFill/>
        <a:ln w="9525">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0</xdr:colOff>
      <xdr:row>16</xdr:row>
      <xdr:rowOff>0</xdr:rowOff>
    </xdr:from>
    <xdr:to>
      <xdr:col>8</xdr:col>
      <xdr:colOff>0</xdr:colOff>
      <xdr:row>17</xdr:row>
      <xdr:rowOff>0</xdr:rowOff>
    </xdr:to>
    <xdr:sp macro="" textlink="">
      <xdr:nvSpPr>
        <xdr:cNvPr id="1027" name="Drop Down 3" hidden="1">
          <a:extLst>
            <a:ext uri="{63B3BB69-23CF-44E3-9099-C40C66FF867C}">
              <a14:compatExt xmlns:a14="http://schemas.microsoft.com/office/drawing/2010/main" spid="_x0000_s1027"/>
            </a:ext>
            <a:ext uri="{FF2B5EF4-FFF2-40B4-BE49-F238E27FC236}">
              <a16:creationId xmlns:a16="http://schemas.microsoft.com/office/drawing/2014/main" id="{B2B32A86-3039-4AA0-9812-C448B23F3B5F}"/>
            </a:ext>
          </a:extLst>
        </xdr:cNvPr>
        <xdr:cNvSpPr/>
      </xdr:nvSpPr>
      <xdr:spPr bwMode="auto">
        <a:xfrm>
          <a:off x="0" y="0"/>
          <a:ext cx="0" cy="0"/>
        </a:xfrm>
        <a:prstGeom prst="rect">
          <a:avLst/>
        </a:prstGeom>
        <a:noFill/>
        <a:ln w="9525">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9525</xdr:colOff>
      <xdr:row>6</xdr:row>
      <xdr:rowOff>19050</xdr:rowOff>
    </xdr:from>
    <xdr:to>
      <xdr:col>14</xdr:col>
      <xdr:colOff>381000</xdr:colOff>
      <xdr:row>8</xdr:row>
      <xdr:rowOff>85725</xdr:rowOff>
    </xdr:to>
    <xdr:sp macro="" textlink="">
      <xdr:nvSpPr>
        <xdr:cNvPr id="14337" name="Text Box 1">
          <a:extLst>
            <a:ext uri="{FF2B5EF4-FFF2-40B4-BE49-F238E27FC236}">
              <a16:creationId xmlns:a16="http://schemas.microsoft.com/office/drawing/2014/main" id="{0123B187-8AE7-4550-9582-76F220ABC724}"/>
            </a:ext>
          </a:extLst>
        </xdr:cNvPr>
        <xdr:cNvSpPr txBox="1">
          <a:spLocks noChangeArrowheads="1"/>
        </xdr:cNvSpPr>
      </xdr:nvSpPr>
      <xdr:spPr bwMode="auto">
        <a:xfrm>
          <a:off x="4057650" y="1038225"/>
          <a:ext cx="2228850" cy="3714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Change scenario number here (value should be an integer greater than zero).</a:t>
          </a:r>
        </a:p>
      </xdr:txBody>
    </xdr:sp>
    <xdr:clientData/>
  </xdr:twoCellAnchor>
  <xdr:twoCellAnchor>
    <xdr:from>
      <xdr:col>9</xdr:col>
      <xdr:colOff>314325</xdr:colOff>
      <xdr:row>7</xdr:row>
      <xdr:rowOff>47625</xdr:rowOff>
    </xdr:from>
    <xdr:to>
      <xdr:col>11</xdr:col>
      <xdr:colOff>9525</xdr:colOff>
      <xdr:row>9</xdr:row>
      <xdr:rowOff>133350</xdr:rowOff>
    </xdr:to>
    <xdr:cxnSp macro="">
      <xdr:nvCxnSpPr>
        <xdr:cNvPr id="14348" name="AutoShape 2">
          <a:extLst>
            <a:ext uri="{FF2B5EF4-FFF2-40B4-BE49-F238E27FC236}">
              <a16:creationId xmlns:a16="http://schemas.microsoft.com/office/drawing/2014/main" id="{CEFF228A-F242-4BDC-81BF-F9A7AC0475E6}"/>
            </a:ext>
          </a:extLst>
        </xdr:cNvPr>
        <xdr:cNvCxnSpPr>
          <a:cxnSpLocks noChangeShapeType="1"/>
          <a:stCxn id="14337" idx="1"/>
        </xdr:cNvCxnSpPr>
      </xdr:nvCxnSpPr>
      <xdr:spPr bwMode="auto">
        <a:xfrm flipH="1">
          <a:off x="3505200" y="1228725"/>
          <a:ext cx="552450" cy="381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15</xdr:col>
      <xdr:colOff>304800</xdr:colOff>
      <xdr:row>6</xdr:row>
      <xdr:rowOff>152400</xdr:rowOff>
    </xdr:from>
    <xdr:to>
      <xdr:col>19</xdr:col>
      <xdr:colOff>57150</xdr:colOff>
      <xdr:row>10</xdr:row>
      <xdr:rowOff>76200</xdr:rowOff>
    </xdr:to>
    <xdr:sp macro="" textlink="">
      <xdr:nvSpPr>
        <xdr:cNvPr id="14339" name="Text Box 3">
          <a:extLst>
            <a:ext uri="{FF2B5EF4-FFF2-40B4-BE49-F238E27FC236}">
              <a16:creationId xmlns:a16="http://schemas.microsoft.com/office/drawing/2014/main" id="{F9EFFAE3-0B5B-410F-A0B9-561C9646C79A}"/>
            </a:ext>
          </a:extLst>
        </xdr:cNvPr>
        <xdr:cNvSpPr txBox="1">
          <a:spLocks noChangeArrowheads="1"/>
        </xdr:cNvSpPr>
      </xdr:nvSpPr>
      <xdr:spPr bwMode="auto">
        <a:xfrm>
          <a:off x="6829425" y="1171575"/>
          <a:ext cx="2228850" cy="533400"/>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Add further scenarios here if you wish (simply type in Scenario Number in Row 13 or drag formula across)</a:t>
          </a:r>
        </a:p>
      </xdr:txBody>
    </xdr:sp>
    <xdr:clientData/>
  </xdr:twoCellAnchor>
  <xdr:twoCellAnchor>
    <xdr:from>
      <xdr:col>16</xdr:col>
      <xdr:colOff>495300</xdr:colOff>
      <xdr:row>10</xdr:row>
      <xdr:rowOff>76200</xdr:rowOff>
    </xdr:from>
    <xdr:to>
      <xdr:col>17</xdr:col>
      <xdr:colOff>180975</xdr:colOff>
      <xdr:row>12</xdr:row>
      <xdr:rowOff>47625</xdr:rowOff>
    </xdr:to>
    <xdr:cxnSp macro="">
      <xdr:nvCxnSpPr>
        <xdr:cNvPr id="14350" name="AutoShape 4">
          <a:extLst>
            <a:ext uri="{FF2B5EF4-FFF2-40B4-BE49-F238E27FC236}">
              <a16:creationId xmlns:a16="http://schemas.microsoft.com/office/drawing/2014/main" id="{0CDFE406-931B-4252-A8A6-2E27F522393B}"/>
            </a:ext>
          </a:extLst>
        </xdr:cNvPr>
        <xdr:cNvCxnSpPr>
          <a:cxnSpLocks noChangeShapeType="1"/>
          <a:stCxn id="14339" idx="2"/>
        </xdr:cNvCxnSpPr>
      </xdr:nvCxnSpPr>
      <xdr:spPr bwMode="auto">
        <a:xfrm flipH="1">
          <a:off x="7639050" y="1704975"/>
          <a:ext cx="304800" cy="2667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180975</xdr:colOff>
      <xdr:row>10</xdr:row>
      <xdr:rowOff>76200</xdr:rowOff>
    </xdr:from>
    <xdr:to>
      <xdr:col>17</xdr:col>
      <xdr:colOff>514350</xdr:colOff>
      <xdr:row>12</xdr:row>
      <xdr:rowOff>47625</xdr:rowOff>
    </xdr:to>
    <xdr:cxnSp macro="">
      <xdr:nvCxnSpPr>
        <xdr:cNvPr id="14351" name="AutoShape 5">
          <a:extLst>
            <a:ext uri="{FF2B5EF4-FFF2-40B4-BE49-F238E27FC236}">
              <a16:creationId xmlns:a16="http://schemas.microsoft.com/office/drawing/2014/main" id="{31E92A4D-8715-420A-ABBF-04C65CE15221}"/>
            </a:ext>
          </a:extLst>
        </xdr:cNvPr>
        <xdr:cNvCxnSpPr>
          <a:cxnSpLocks noChangeShapeType="1"/>
          <a:stCxn id="14339" idx="2"/>
        </xdr:cNvCxnSpPr>
      </xdr:nvCxnSpPr>
      <xdr:spPr bwMode="auto">
        <a:xfrm>
          <a:off x="7943850" y="1704975"/>
          <a:ext cx="333375" cy="2667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10</xdr:col>
      <xdr:colOff>209550</xdr:colOff>
      <xdr:row>20</xdr:row>
      <xdr:rowOff>133350</xdr:rowOff>
    </xdr:from>
    <xdr:to>
      <xdr:col>14</xdr:col>
      <xdr:colOff>342900</xdr:colOff>
      <xdr:row>24</xdr:row>
      <xdr:rowOff>66675</xdr:rowOff>
    </xdr:to>
    <xdr:sp macro="" textlink="">
      <xdr:nvSpPr>
        <xdr:cNvPr id="14342" name="Text Box 6">
          <a:extLst>
            <a:ext uri="{FF2B5EF4-FFF2-40B4-BE49-F238E27FC236}">
              <a16:creationId xmlns:a16="http://schemas.microsoft.com/office/drawing/2014/main" id="{B84110D2-D0EB-467B-861C-5EBA7AF8AFF4}"/>
            </a:ext>
          </a:extLst>
        </xdr:cNvPr>
        <xdr:cNvSpPr txBox="1">
          <a:spLocks noChangeArrowheads="1"/>
        </xdr:cNvSpPr>
      </xdr:nvSpPr>
      <xdr:spPr bwMode="auto">
        <a:xfrm>
          <a:off x="4019550" y="3276600"/>
          <a:ext cx="2228850" cy="514350"/>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OFFSET formulae are used in this column to obtain the required scenario (others are all clearly visible)</a:t>
          </a:r>
        </a:p>
      </xdr:txBody>
    </xdr:sp>
    <xdr:clientData/>
  </xdr:twoCellAnchor>
  <xdr:twoCellAnchor>
    <xdr:from>
      <xdr:col>10</xdr:col>
      <xdr:colOff>0</xdr:colOff>
      <xdr:row>16</xdr:row>
      <xdr:rowOff>28575</xdr:rowOff>
    </xdr:from>
    <xdr:to>
      <xdr:col>10</xdr:col>
      <xdr:colOff>209550</xdr:colOff>
      <xdr:row>22</xdr:row>
      <xdr:rowOff>104775</xdr:rowOff>
    </xdr:to>
    <xdr:cxnSp macro="">
      <xdr:nvCxnSpPr>
        <xdr:cNvPr id="14353" name="AutoShape 7">
          <a:extLst>
            <a:ext uri="{FF2B5EF4-FFF2-40B4-BE49-F238E27FC236}">
              <a16:creationId xmlns:a16="http://schemas.microsoft.com/office/drawing/2014/main" id="{9DEDCFC0-F9BD-46D3-BE69-16AEFE56AD62}"/>
            </a:ext>
          </a:extLst>
        </xdr:cNvPr>
        <xdr:cNvCxnSpPr>
          <a:cxnSpLocks noChangeShapeType="1"/>
          <a:stCxn id="14342" idx="1"/>
        </xdr:cNvCxnSpPr>
      </xdr:nvCxnSpPr>
      <xdr:spPr bwMode="auto">
        <a:xfrm flipH="1" flipV="1">
          <a:off x="3810000" y="2562225"/>
          <a:ext cx="209550" cy="9715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xdr:col>
      <xdr:colOff>152400</xdr:colOff>
      <xdr:row>29</xdr:row>
      <xdr:rowOff>38100</xdr:rowOff>
    </xdr:from>
    <xdr:to>
      <xdr:col>7</xdr:col>
      <xdr:colOff>485775</xdr:colOff>
      <xdr:row>32</xdr:row>
      <xdr:rowOff>123825</xdr:rowOff>
    </xdr:to>
    <xdr:sp macro="" textlink="">
      <xdr:nvSpPr>
        <xdr:cNvPr id="14344" name="Text Box 8">
          <a:extLst>
            <a:ext uri="{FF2B5EF4-FFF2-40B4-BE49-F238E27FC236}">
              <a16:creationId xmlns:a16="http://schemas.microsoft.com/office/drawing/2014/main" id="{9EB83753-0491-4DCD-8286-8389F704A4F1}"/>
            </a:ext>
          </a:extLst>
        </xdr:cNvPr>
        <xdr:cNvSpPr txBox="1">
          <a:spLocks noChangeArrowheads="1"/>
        </xdr:cNvSpPr>
      </xdr:nvSpPr>
      <xdr:spPr bwMode="auto">
        <a:xfrm>
          <a:off x="590550" y="4476750"/>
          <a:ext cx="2228850" cy="514350"/>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Examples of possible outputs / calculations that can be driven from scenario selection in column J (above)</a:t>
          </a:r>
        </a:p>
      </xdr:txBody>
    </xdr:sp>
    <xdr:clientData/>
  </xdr:twoCellAnchor>
  <xdr:twoCellAnchor>
    <xdr:from>
      <xdr:col>7</xdr:col>
      <xdr:colOff>485775</xdr:colOff>
      <xdr:row>29</xdr:row>
      <xdr:rowOff>47625</xdr:rowOff>
    </xdr:from>
    <xdr:to>
      <xdr:col>8</xdr:col>
      <xdr:colOff>180975</xdr:colOff>
      <xdr:row>31</xdr:row>
      <xdr:rowOff>9525</xdr:rowOff>
    </xdr:to>
    <xdr:cxnSp macro="">
      <xdr:nvCxnSpPr>
        <xdr:cNvPr id="14355" name="AutoShape 9">
          <a:extLst>
            <a:ext uri="{FF2B5EF4-FFF2-40B4-BE49-F238E27FC236}">
              <a16:creationId xmlns:a16="http://schemas.microsoft.com/office/drawing/2014/main" id="{C2071F18-8A51-4D72-9677-898A42B41EBB}"/>
            </a:ext>
          </a:extLst>
        </xdr:cNvPr>
        <xdr:cNvCxnSpPr>
          <a:cxnSpLocks noChangeShapeType="1"/>
          <a:stCxn id="14344" idx="3"/>
        </xdr:cNvCxnSpPr>
      </xdr:nvCxnSpPr>
      <xdr:spPr bwMode="auto">
        <a:xfrm flipV="1">
          <a:off x="2819400" y="4486275"/>
          <a:ext cx="314325" cy="2476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31</xdr:row>
      <xdr:rowOff>9525</xdr:rowOff>
    </xdr:from>
    <xdr:to>
      <xdr:col>8</xdr:col>
      <xdr:colOff>190500</xdr:colOff>
      <xdr:row>34</xdr:row>
      <xdr:rowOff>85725</xdr:rowOff>
    </xdr:to>
    <xdr:cxnSp macro="">
      <xdr:nvCxnSpPr>
        <xdr:cNvPr id="14356" name="AutoShape 10">
          <a:extLst>
            <a:ext uri="{FF2B5EF4-FFF2-40B4-BE49-F238E27FC236}">
              <a16:creationId xmlns:a16="http://schemas.microsoft.com/office/drawing/2014/main" id="{451797D0-4025-460D-AA20-3183B319D584}"/>
            </a:ext>
          </a:extLst>
        </xdr:cNvPr>
        <xdr:cNvCxnSpPr>
          <a:cxnSpLocks noChangeShapeType="1"/>
          <a:stCxn id="14344" idx="3"/>
        </xdr:cNvCxnSpPr>
      </xdr:nvCxnSpPr>
      <xdr:spPr bwMode="auto">
        <a:xfrm>
          <a:off x="2819400" y="4733925"/>
          <a:ext cx="323850" cy="5048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31</xdr:row>
      <xdr:rowOff>28575</xdr:rowOff>
    </xdr:from>
    <xdr:to>
      <xdr:col>9</xdr:col>
      <xdr:colOff>85725</xdr:colOff>
      <xdr:row>37</xdr:row>
      <xdr:rowOff>38100</xdr:rowOff>
    </xdr:to>
    <xdr:sp macro="" textlink="">
      <xdr:nvSpPr>
        <xdr:cNvPr id="15363" name="Text Box 3">
          <a:extLst>
            <a:ext uri="{FF2B5EF4-FFF2-40B4-BE49-F238E27FC236}">
              <a16:creationId xmlns:a16="http://schemas.microsoft.com/office/drawing/2014/main" id="{F1C9C988-98DC-46ED-A0B0-F325FF50B96D}"/>
            </a:ext>
          </a:extLst>
        </xdr:cNvPr>
        <xdr:cNvSpPr txBox="1">
          <a:spLocks noChangeArrowheads="1"/>
        </xdr:cNvSpPr>
      </xdr:nvSpPr>
      <xdr:spPr bwMode="auto">
        <a:xfrm>
          <a:off x="1428750" y="4724400"/>
          <a:ext cx="2228850" cy="8667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See how the OFFSET formula uses the Width functionality to refer to references going across the page for a formula going DOWN the page.  This is more efficient than the Excel TRANSPOSE array function.</a:t>
          </a:r>
        </a:p>
      </xdr:txBody>
    </xdr:sp>
    <xdr:clientData/>
  </xdr:twoCellAnchor>
  <xdr:twoCellAnchor>
    <xdr:from>
      <xdr:col>6</xdr:col>
      <xdr:colOff>542925</xdr:colOff>
      <xdr:row>23</xdr:row>
      <xdr:rowOff>0</xdr:rowOff>
    </xdr:from>
    <xdr:to>
      <xdr:col>7</xdr:col>
      <xdr:colOff>209550</xdr:colOff>
      <xdr:row>31</xdr:row>
      <xdr:rowOff>28575</xdr:rowOff>
    </xdr:to>
    <xdr:cxnSp macro="">
      <xdr:nvCxnSpPr>
        <xdr:cNvPr id="15371" name="AutoShape 4">
          <a:extLst>
            <a:ext uri="{FF2B5EF4-FFF2-40B4-BE49-F238E27FC236}">
              <a16:creationId xmlns:a16="http://schemas.microsoft.com/office/drawing/2014/main" id="{2FFA5DFA-8136-4902-95AD-17D73D2A8400}"/>
            </a:ext>
          </a:extLst>
        </xdr:cNvPr>
        <xdr:cNvCxnSpPr>
          <a:cxnSpLocks noChangeShapeType="1"/>
          <a:stCxn id="15363" idx="0"/>
        </xdr:cNvCxnSpPr>
      </xdr:nvCxnSpPr>
      <xdr:spPr bwMode="auto">
        <a:xfrm flipH="1" flipV="1">
          <a:off x="2257425" y="3514725"/>
          <a:ext cx="285750" cy="1209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14</xdr:col>
      <xdr:colOff>447675</xdr:colOff>
      <xdr:row>15</xdr:row>
      <xdr:rowOff>9525</xdr:rowOff>
    </xdr:from>
    <xdr:to>
      <xdr:col>18</xdr:col>
      <xdr:colOff>200025</xdr:colOff>
      <xdr:row>20</xdr:row>
      <xdr:rowOff>104775</xdr:rowOff>
    </xdr:to>
    <xdr:sp macro="" textlink="">
      <xdr:nvSpPr>
        <xdr:cNvPr id="15365" name="Text Box 5">
          <a:extLst>
            <a:ext uri="{FF2B5EF4-FFF2-40B4-BE49-F238E27FC236}">
              <a16:creationId xmlns:a16="http://schemas.microsoft.com/office/drawing/2014/main" id="{3F67BF27-426D-48DB-87FD-00A79EA22FA6}"/>
            </a:ext>
          </a:extLst>
        </xdr:cNvPr>
        <xdr:cNvSpPr txBox="1">
          <a:spLocks noChangeArrowheads="1"/>
        </xdr:cNvSpPr>
      </xdr:nvSpPr>
      <xdr:spPr bwMode="auto">
        <a:xfrm>
          <a:off x="7115175" y="2381250"/>
          <a:ext cx="2228850" cy="8096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This formula assumes a full year's depreciation in the period of acquisition, an economic life which is an integer, no residual value and no profit / loss on disposal - as I said, this is a simple example!</a:t>
          </a:r>
        </a:p>
      </xdr:txBody>
    </xdr:sp>
    <xdr:clientData/>
  </xdr:twoCellAnchor>
  <xdr:twoCellAnchor>
    <xdr:from>
      <xdr:col>14</xdr:col>
      <xdr:colOff>66675</xdr:colOff>
      <xdr:row>17</xdr:row>
      <xdr:rowOff>133350</xdr:rowOff>
    </xdr:from>
    <xdr:to>
      <xdr:col>14</xdr:col>
      <xdr:colOff>447675</xdr:colOff>
      <xdr:row>19</xdr:row>
      <xdr:rowOff>133350</xdr:rowOff>
    </xdr:to>
    <xdr:cxnSp macro="">
      <xdr:nvCxnSpPr>
        <xdr:cNvPr id="15373" name="AutoShape 6">
          <a:extLst>
            <a:ext uri="{FF2B5EF4-FFF2-40B4-BE49-F238E27FC236}">
              <a16:creationId xmlns:a16="http://schemas.microsoft.com/office/drawing/2014/main" id="{06FE46ED-1B8D-45F8-BA2F-07D812B80620}"/>
            </a:ext>
          </a:extLst>
        </xdr:cNvPr>
        <xdr:cNvCxnSpPr>
          <a:cxnSpLocks noChangeShapeType="1"/>
          <a:stCxn id="15365" idx="1"/>
        </xdr:cNvCxnSpPr>
      </xdr:nvCxnSpPr>
      <xdr:spPr bwMode="auto">
        <a:xfrm flipH="1">
          <a:off x="6734175" y="2790825"/>
          <a:ext cx="381000" cy="2857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14</xdr:col>
      <xdr:colOff>447675</xdr:colOff>
      <xdr:row>25</xdr:row>
      <xdr:rowOff>9525</xdr:rowOff>
    </xdr:from>
    <xdr:to>
      <xdr:col>18</xdr:col>
      <xdr:colOff>200025</xdr:colOff>
      <xdr:row>32</xdr:row>
      <xdr:rowOff>95250</xdr:rowOff>
    </xdr:to>
    <xdr:sp macro="" textlink="">
      <xdr:nvSpPr>
        <xdr:cNvPr id="15367" name="Text Box 7">
          <a:extLst>
            <a:ext uri="{FF2B5EF4-FFF2-40B4-BE49-F238E27FC236}">
              <a16:creationId xmlns:a16="http://schemas.microsoft.com/office/drawing/2014/main" id="{2AA1F9CA-EA2A-417E-9FAE-489C2B2BCDEA}"/>
            </a:ext>
          </a:extLst>
        </xdr:cNvPr>
        <xdr:cNvSpPr txBox="1">
          <a:spLocks noChangeArrowheads="1"/>
        </xdr:cNvSpPr>
      </xdr:nvSpPr>
      <xdr:spPr bwMode="auto">
        <a:xfrm>
          <a:off x="7115175" y="3829050"/>
          <a:ext cx="2228850" cy="1104900"/>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This OFFSET formula foregoes the 'Waterfall' approach, making models substantially smaller where the number of periods is large.</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0" i="0" u="none" strike="noStrik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twoCellAnchor>
  <xdr:twoCellAnchor>
    <xdr:from>
      <xdr:col>14</xdr:col>
      <xdr:colOff>0</xdr:colOff>
      <xdr:row>28</xdr:row>
      <xdr:rowOff>66675</xdr:rowOff>
    </xdr:from>
    <xdr:to>
      <xdr:col>14</xdr:col>
      <xdr:colOff>447675</xdr:colOff>
      <xdr:row>28</xdr:row>
      <xdr:rowOff>133350</xdr:rowOff>
    </xdr:to>
    <xdr:cxnSp macro="">
      <xdr:nvCxnSpPr>
        <xdr:cNvPr id="15375" name="AutoShape 8">
          <a:extLst>
            <a:ext uri="{FF2B5EF4-FFF2-40B4-BE49-F238E27FC236}">
              <a16:creationId xmlns:a16="http://schemas.microsoft.com/office/drawing/2014/main" id="{F6691802-74B3-4894-A289-EE6A396B8039}"/>
            </a:ext>
          </a:extLst>
        </xdr:cNvPr>
        <xdr:cNvCxnSpPr>
          <a:cxnSpLocks noChangeShapeType="1"/>
          <a:stCxn id="15367" idx="1"/>
        </xdr:cNvCxnSpPr>
      </xdr:nvCxnSpPr>
      <xdr:spPr bwMode="auto">
        <a:xfrm flipH="1" flipV="1">
          <a:off x="6667500" y="4314825"/>
          <a:ext cx="447675" cy="66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447675</xdr:colOff>
      <xdr:row>20</xdr:row>
      <xdr:rowOff>133350</xdr:rowOff>
    </xdr:from>
    <xdr:to>
      <xdr:col>12</xdr:col>
      <xdr:colOff>200025</xdr:colOff>
      <xdr:row>25</xdr:row>
      <xdr:rowOff>95250</xdr:rowOff>
    </xdr:to>
    <xdr:sp macro="" textlink="">
      <xdr:nvSpPr>
        <xdr:cNvPr id="16385" name="Text Box 1">
          <a:extLst>
            <a:ext uri="{FF2B5EF4-FFF2-40B4-BE49-F238E27FC236}">
              <a16:creationId xmlns:a16="http://schemas.microsoft.com/office/drawing/2014/main" id="{B687F670-DB6C-48F7-BE4A-8AAFB97E4372}"/>
            </a:ext>
          </a:extLst>
        </xdr:cNvPr>
        <xdr:cNvSpPr txBox="1">
          <a:spLocks noChangeArrowheads="1"/>
        </xdr:cNvSpPr>
      </xdr:nvSpPr>
      <xdr:spPr bwMode="auto">
        <a:xfrm>
          <a:off x="3400425" y="3276600"/>
          <a:ext cx="2228850" cy="6762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Note that this uses the basic OFFSET syntax, i.e. no Height or Width stipulated.  Instead, the Reference is a range of cells rather than a cell.  </a:t>
          </a:r>
        </a:p>
      </xdr:txBody>
    </xdr:sp>
    <xdr:clientData/>
  </xdr:twoCellAnchor>
  <xdr:twoCellAnchor>
    <xdr:from>
      <xdr:col>7</xdr:col>
      <xdr:colOff>295275</xdr:colOff>
      <xdr:row>19</xdr:row>
      <xdr:rowOff>9525</xdr:rowOff>
    </xdr:from>
    <xdr:to>
      <xdr:col>8</xdr:col>
      <xdr:colOff>447675</xdr:colOff>
      <xdr:row>23</xdr:row>
      <xdr:rowOff>47625</xdr:rowOff>
    </xdr:to>
    <xdr:cxnSp macro="">
      <xdr:nvCxnSpPr>
        <xdr:cNvPr id="16389" name="AutoShape 2">
          <a:extLst>
            <a:ext uri="{FF2B5EF4-FFF2-40B4-BE49-F238E27FC236}">
              <a16:creationId xmlns:a16="http://schemas.microsoft.com/office/drawing/2014/main" id="{EC64EF3F-6A29-4DE4-9C5B-E5BD4915F58C}"/>
            </a:ext>
          </a:extLst>
        </xdr:cNvPr>
        <xdr:cNvCxnSpPr>
          <a:cxnSpLocks noChangeShapeType="1"/>
          <a:stCxn id="16385" idx="1"/>
        </xdr:cNvCxnSpPr>
      </xdr:nvCxnSpPr>
      <xdr:spPr bwMode="auto">
        <a:xfrm flipH="1" flipV="1">
          <a:off x="2628900" y="3000375"/>
          <a:ext cx="771525" cy="6191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152400</xdr:colOff>
      <xdr:row>8</xdr:row>
      <xdr:rowOff>0</xdr:rowOff>
    </xdr:from>
    <xdr:to>
      <xdr:col>7</xdr:col>
      <xdr:colOff>457200</xdr:colOff>
      <xdr:row>9</xdr:row>
      <xdr:rowOff>0</xdr:rowOff>
    </xdr:to>
    <xdr:sp macro="" textlink="">
      <xdr:nvSpPr>
        <xdr:cNvPr id="4102" name="Check Box 6" hidden="1">
          <a:extLst>
            <a:ext uri="{63B3BB69-23CF-44E3-9099-C40C66FF867C}">
              <a14:compatExt xmlns:a14="http://schemas.microsoft.com/office/drawing/2010/main" spid="_x0000_s4102"/>
            </a:ext>
            <a:ext uri="{FF2B5EF4-FFF2-40B4-BE49-F238E27FC236}">
              <a16:creationId xmlns:a16="http://schemas.microsoft.com/office/drawing/2014/main" id="{875E64C5-6117-48B7-9E89-0BFB104025CC}"/>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8</xdr:col>
      <xdr:colOff>152400</xdr:colOff>
      <xdr:row>8</xdr:row>
      <xdr:rowOff>0</xdr:rowOff>
    </xdr:from>
    <xdr:to>
      <xdr:col>8</xdr:col>
      <xdr:colOff>457200</xdr:colOff>
      <xdr:row>9</xdr:row>
      <xdr:rowOff>0</xdr:rowOff>
    </xdr:to>
    <xdr:sp macro="" textlink="">
      <xdr:nvSpPr>
        <xdr:cNvPr id="4103" name="Check Box 7" hidden="1">
          <a:extLst>
            <a:ext uri="{63B3BB69-23CF-44E3-9099-C40C66FF867C}">
              <a14:compatExt xmlns:a14="http://schemas.microsoft.com/office/drawing/2010/main" spid="_x0000_s4103"/>
            </a:ext>
            <a:ext uri="{FF2B5EF4-FFF2-40B4-BE49-F238E27FC236}">
              <a16:creationId xmlns:a16="http://schemas.microsoft.com/office/drawing/2014/main" id="{7A1A991A-EB79-4C04-81B8-5D65A193588A}"/>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9</xdr:col>
      <xdr:colOff>152400</xdr:colOff>
      <xdr:row>8</xdr:row>
      <xdr:rowOff>0</xdr:rowOff>
    </xdr:from>
    <xdr:to>
      <xdr:col>9</xdr:col>
      <xdr:colOff>457200</xdr:colOff>
      <xdr:row>9</xdr:row>
      <xdr:rowOff>0</xdr:rowOff>
    </xdr:to>
    <xdr:sp macro="" textlink="">
      <xdr:nvSpPr>
        <xdr:cNvPr id="4104" name="Check Box 8" hidden="1">
          <a:extLst>
            <a:ext uri="{63B3BB69-23CF-44E3-9099-C40C66FF867C}">
              <a14:compatExt xmlns:a14="http://schemas.microsoft.com/office/drawing/2010/main" spid="_x0000_s4104"/>
            </a:ext>
            <a:ext uri="{FF2B5EF4-FFF2-40B4-BE49-F238E27FC236}">
              <a16:creationId xmlns:a16="http://schemas.microsoft.com/office/drawing/2014/main" id="{675E213C-D309-4706-B5B4-0C238711B8CA}"/>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10</xdr:col>
      <xdr:colOff>152400</xdr:colOff>
      <xdr:row>8</xdr:row>
      <xdr:rowOff>0</xdr:rowOff>
    </xdr:from>
    <xdr:to>
      <xdr:col>10</xdr:col>
      <xdr:colOff>457200</xdr:colOff>
      <xdr:row>9</xdr:row>
      <xdr:rowOff>0</xdr:rowOff>
    </xdr:to>
    <xdr:sp macro="" textlink="">
      <xdr:nvSpPr>
        <xdr:cNvPr id="4105" name="Check Box 9" hidden="1">
          <a:extLst>
            <a:ext uri="{63B3BB69-23CF-44E3-9099-C40C66FF867C}">
              <a14:compatExt xmlns:a14="http://schemas.microsoft.com/office/drawing/2010/main" spid="_x0000_s4105"/>
            </a:ext>
            <a:ext uri="{FF2B5EF4-FFF2-40B4-BE49-F238E27FC236}">
              <a16:creationId xmlns:a16="http://schemas.microsoft.com/office/drawing/2014/main" id="{653B84BF-26A8-4D8B-A9DB-7F6C22716D18}"/>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152400</xdr:colOff>
      <xdr:row>8</xdr:row>
      <xdr:rowOff>0</xdr:rowOff>
    </xdr:from>
    <xdr:to>
      <xdr:col>11</xdr:col>
      <xdr:colOff>457200</xdr:colOff>
      <xdr:row>9</xdr:row>
      <xdr:rowOff>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D2F2AA4C-6738-40EF-93E0-9120FD7047C3}"/>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xdr:from>
      <xdr:col>11</xdr:col>
      <xdr:colOff>457200</xdr:colOff>
      <xdr:row>6</xdr:row>
      <xdr:rowOff>57150</xdr:rowOff>
    </xdr:from>
    <xdr:to>
      <xdr:col>12</xdr:col>
      <xdr:colOff>600075</xdr:colOff>
      <xdr:row>8</xdr:row>
      <xdr:rowOff>114300</xdr:rowOff>
    </xdr:to>
    <xdr:cxnSp macro="">
      <xdr:nvCxnSpPr>
        <xdr:cNvPr id="4124" name="AutoShape 15">
          <a:extLst>
            <a:ext uri="{FF2B5EF4-FFF2-40B4-BE49-F238E27FC236}">
              <a16:creationId xmlns:a16="http://schemas.microsoft.com/office/drawing/2014/main" id="{7F94ED78-B12F-40BD-8426-55D204B021E3}"/>
            </a:ext>
          </a:extLst>
        </xdr:cNvPr>
        <xdr:cNvCxnSpPr>
          <a:cxnSpLocks noChangeShapeType="1"/>
          <a:stCxn id="4119" idx="1"/>
        </xdr:cNvCxnSpPr>
      </xdr:nvCxnSpPr>
      <xdr:spPr bwMode="auto">
        <a:xfrm flipH="1">
          <a:off x="5267325" y="1076325"/>
          <a:ext cx="762000" cy="361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47625</xdr:colOff>
      <xdr:row>16</xdr:row>
      <xdr:rowOff>0</xdr:rowOff>
    </xdr:from>
    <xdr:to>
      <xdr:col>13</xdr:col>
      <xdr:colOff>0</xdr:colOff>
      <xdr:row>16</xdr:row>
      <xdr:rowOff>66675</xdr:rowOff>
    </xdr:to>
    <xdr:cxnSp macro="">
      <xdr:nvCxnSpPr>
        <xdr:cNvPr id="4125" name="AutoShape 17">
          <a:extLst>
            <a:ext uri="{FF2B5EF4-FFF2-40B4-BE49-F238E27FC236}">
              <a16:creationId xmlns:a16="http://schemas.microsoft.com/office/drawing/2014/main" id="{4C58BFA1-0A18-4D10-B1CE-33B6FD8B6B09}"/>
            </a:ext>
          </a:extLst>
        </xdr:cNvPr>
        <xdr:cNvCxnSpPr>
          <a:cxnSpLocks noChangeShapeType="1"/>
          <a:stCxn id="4122" idx="1"/>
        </xdr:cNvCxnSpPr>
      </xdr:nvCxnSpPr>
      <xdr:spPr bwMode="auto">
        <a:xfrm flipH="1" flipV="1">
          <a:off x="3000375" y="2847975"/>
          <a:ext cx="3048000" cy="66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400050</xdr:colOff>
      <xdr:row>9</xdr:row>
      <xdr:rowOff>104775</xdr:rowOff>
    </xdr:from>
    <xdr:to>
      <xdr:col>12</xdr:col>
      <xdr:colOff>609600</xdr:colOff>
      <xdr:row>10</xdr:row>
      <xdr:rowOff>38100</xdr:rowOff>
    </xdr:to>
    <xdr:cxnSp macro="">
      <xdr:nvCxnSpPr>
        <xdr:cNvPr id="4126" name="AutoShape 19">
          <a:extLst>
            <a:ext uri="{FF2B5EF4-FFF2-40B4-BE49-F238E27FC236}">
              <a16:creationId xmlns:a16="http://schemas.microsoft.com/office/drawing/2014/main" id="{142A756B-27A3-4512-A6D3-7A791D55D881}"/>
            </a:ext>
          </a:extLst>
        </xdr:cNvPr>
        <xdr:cNvCxnSpPr>
          <a:cxnSpLocks noChangeShapeType="1"/>
          <a:stCxn id="4120" idx="1"/>
        </xdr:cNvCxnSpPr>
      </xdr:nvCxnSpPr>
      <xdr:spPr bwMode="auto">
        <a:xfrm flipH="1" flipV="1">
          <a:off x="5210175" y="1647825"/>
          <a:ext cx="828675" cy="152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9525</xdr:colOff>
      <xdr:row>10</xdr:row>
      <xdr:rowOff>114300</xdr:rowOff>
    </xdr:from>
    <xdr:to>
      <xdr:col>12</xdr:col>
      <xdr:colOff>609600</xdr:colOff>
      <xdr:row>12</xdr:row>
      <xdr:rowOff>142875</xdr:rowOff>
    </xdr:to>
    <xdr:cxnSp macro="">
      <xdr:nvCxnSpPr>
        <xdr:cNvPr id="4127" name="AutoShape 21">
          <a:extLst>
            <a:ext uri="{FF2B5EF4-FFF2-40B4-BE49-F238E27FC236}">
              <a16:creationId xmlns:a16="http://schemas.microsoft.com/office/drawing/2014/main" id="{458DE9CE-4894-4419-A03D-2837FA974C2C}"/>
            </a:ext>
          </a:extLst>
        </xdr:cNvPr>
        <xdr:cNvCxnSpPr>
          <a:cxnSpLocks noChangeShapeType="1"/>
          <a:stCxn id="4121" idx="1"/>
        </xdr:cNvCxnSpPr>
      </xdr:nvCxnSpPr>
      <xdr:spPr bwMode="auto">
        <a:xfrm flipH="1" flipV="1">
          <a:off x="5438775" y="1876425"/>
          <a:ext cx="600075" cy="4667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12</xdr:row>
      <xdr:rowOff>95250</xdr:rowOff>
    </xdr:from>
    <xdr:to>
      <xdr:col>12</xdr:col>
      <xdr:colOff>609600</xdr:colOff>
      <xdr:row>12</xdr:row>
      <xdr:rowOff>142875</xdr:rowOff>
    </xdr:to>
    <xdr:cxnSp macro="">
      <xdr:nvCxnSpPr>
        <xdr:cNvPr id="4128" name="AutoShape 22">
          <a:extLst>
            <a:ext uri="{FF2B5EF4-FFF2-40B4-BE49-F238E27FC236}">
              <a16:creationId xmlns:a16="http://schemas.microsoft.com/office/drawing/2014/main" id="{E998B9EF-195F-4AE9-83BD-16D3E9D1951E}"/>
            </a:ext>
          </a:extLst>
        </xdr:cNvPr>
        <xdr:cNvCxnSpPr>
          <a:cxnSpLocks noChangeShapeType="1"/>
          <a:stCxn id="4121" idx="1"/>
        </xdr:cNvCxnSpPr>
      </xdr:nvCxnSpPr>
      <xdr:spPr bwMode="auto">
        <a:xfrm flipH="1" flipV="1">
          <a:off x="5429250" y="2295525"/>
          <a:ext cx="609600" cy="476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12</xdr:col>
      <xdr:colOff>600075</xdr:colOff>
      <xdr:row>4</xdr:row>
      <xdr:rowOff>9525</xdr:rowOff>
    </xdr:from>
    <xdr:to>
      <xdr:col>16</xdr:col>
      <xdr:colOff>352425</xdr:colOff>
      <xdr:row>8</xdr:row>
      <xdr:rowOff>76200</xdr:rowOff>
    </xdr:to>
    <xdr:sp macro="" textlink="">
      <xdr:nvSpPr>
        <xdr:cNvPr id="4119" name="Text Box 23">
          <a:extLst>
            <a:ext uri="{FF2B5EF4-FFF2-40B4-BE49-F238E27FC236}">
              <a16:creationId xmlns:a16="http://schemas.microsoft.com/office/drawing/2014/main" id="{0F86A1EC-03BB-40FD-BC10-5EC3337A80DC}"/>
            </a:ext>
          </a:extLst>
        </xdr:cNvPr>
        <xdr:cNvSpPr txBox="1">
          <a:spLocks noChangeArrowheads="1"/>
        </xdr:cNvSpPr>
      </xdr:nvSpPr>
      <xdr:spPr bwMode="auto">
        <a:xfrm>
          <a:off x="6029325" y="742950"/>
          <a:ext cx="2228850" cy="6572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Check flags determine whether the data is to be included in the chart, irrespective of whether </a:t>
          </a:r>
          <a:r>
            <a:rPr lang="en-AU" sz="800" b="1" i="0" u="none" strike="noStrike" baseline="0">
              <a:solidFill>
                <a:srgbClr val="000000"/>
              </a:solidFill>
              <a:latin typeface="Tahoma"/>
              <a:ea typeface="Tahoma"/>
              <a:cs typeface="Tahoma"/>
            </a:rPr>
            <a:t>Title</a:t>
          </a:r>
          <a:r>
            <a:rPr lang="en-AU" sz="800" b="0" i="0" u="none" strike="noStrike" baseline="0">
              <a:solidFill>
                <a:srgbClr val="000000"/>
              </a:solidFill>
              <a:latin typeface="Tahoma"/>
              <a:ea typeface="Tahoma"/>
              <a:cs typeface="Tahoma"/>
            </a:rPr>
            <a:t> and </a:t>
          </a:r>
          <a:r>
            <a:rPr lang="en-AU" sz="800" b="1" i="0" u="none" strike="noStrike" baseline="0">
              <a:solidFill>
                <a:srgbClr val="000000"/>
              </a:solidFill>
              <a:latin typeface="Tahoma"/>
              <a:ea typeface="Tahoma"/>
              <a:cs typeface="Tahoma"/>
            </a:rPr>
            <a:t>Amount</a:t>
          </a:r>
          <a:r>
            <a:rPr lang="en-AU" sz="800" b="0" i="0" u="none" strike="noStrike" baseline="0">
              <a:solidFill>
                <a:srgbClr val="000000"/>
              </a:solidFill>
              <a:latin typeface="Tahoma"/>
              <a:ea typeface="Tahoma"/>
              <a:cs typeface="Tahoma"/>
            </a:rPr>
            <a:t> assumptions have been populated.</a:t>
          </a:r>
        </a:p>
      </xdr:txBody>
    </xdr:sp>
    <xdr:clientData/>
  </xdr:twoCellAnchor>
  <xdr:twoCellAnchor editAs="oneCell">
    <xdr:from>
      <xdr:col>12</xdr:col>
      <xdr:colOff>609600</xdr:colOff>
      <xdr:row>8</xdr:row>
      <xdr:rowOff>142875</xdr:rowOff>
    </xdr:from>
    <xdr:to>
      <xdr:col>16</xdr:col>
      <xdr:colOff>361950</xdr:colOff>
      <xdr:row>11</xdr:row>
      <xdr:rowOff>142875</xdr:rowOff>
    </xdr:to>
    <xdr:sp macro="" textlink="">
      <xdr:nvSpPr>
        <xdr:cNvPr id="4120" name="Text Box 24">
          <a:extLst>
            <a:ext uri="{FF2B5EF4-FFF2-40B4-BE49-F238E27FC236}">
              <a16:creationId xmlns:a16="http://schemas.microsoft.com/office/drawing/2014/main" id="{530BD857-3CE2-4AE1-AF7D-5CDB0433F658}"/>
            </a:ext>
          </a:extLst>
        </xdr:cNvPr>
        <xdr:cNvSpPr txBox="1">
          <a:spLocks noChangeArrowheads="1"/>
        </xdr:cNvSpPr>
      </xdr:nvSpPr>
      <xdr:spPr bwMode="auto">
        <a:xfrm>
          <a:off x="6038850" y="1466850"/>
          <a:ext cx="2228850" cy="6572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Calculated counters which show autonumber each dataset selected for the Chart - used in the INDEX(MATCH) function on the Example Chart Output sheet.</a:t>
          </a:r>
        </a:p>
      </xdr:txBody>
    </xdr:sp>
    <xdr:clientData/>
  </xdr:twoCellAnchor>
  <xdr:twoCellAnchor editAs="oneCell">
    <xdr:from>
      <xdr:col>12</xdr:col>
      <xdr:colOff>609600</xdr:colOff>
      <xdr:row>12</xdr:row>
      <xdr:rowOff>0</xdr:rowOff>
    </xdr:from>
    <xdr:to>
      <xdr:col>16</xdr:col>
      <xdr:colOff>361950</xdr:colOff>
      <xdr:row>13</xdr:row>
      <xdr:rowOff>57150</xdr:rowOff>
    </xdr:to>
    <xdr:sp macro="" textlink="">
      <xdr:nvSpPr>
        <xdr:cNvPr id="4121" name="Text Box 25">
          <a:extLst>
            <a:ext uri="{FF2B5EF4-FFF2-40B4-BE49-F238E27FC236}">
              <a16:creationId xmlns:a16="http://schemas.microsoft.com/office/drawing/2014/main" id="{13E4782B-FC87-411A-A4DE-12B4A69AECAE}"/>
            </a:ext>
          </a:extLst>
        </xdr:cNvPr>
        <xdr:cNvSpPr txBox="1">
          <a:spLocks noChangeArrowheads="1"/>
        </xdr:cNvSpPr>
      </xdr:nvSpPr>
      <xdr:spPr bwMode="auto">
        <a:xfrm>
          <a:off x="6038850" y="2200275"/>
          <a:ext cx="2228850" cy="2762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Input data here.</a:t>
          </a:r>
        </a:p>
      </xdr:txBody>
    </xdr:sp>
    <xdr:clientData/>
  </xdr:twoCellAnchor>
  <xdr:twoCellAnchor editAs="oneCell">
    <xdr:from>
      <xdr:col>13</xdr:col>
      <xdr:colOff>0</xdr:colOff>
      <xdr:row>13</xdr:row>
      <xdr:rowOff>133350</xdr:rowOff>
    </xdr:from>
    <xdr:to>
      <xdr:col>16</xdr:col>
      <xdr:colOff>371475</xdr:colOff>
      <xdr:row>18</xdr:row>
      <xdr:rowOff>133350</xdr:rowOff>
    </xdr:to>
    <xdr:sp macro="" textlink="">
      <xdr:nvSpPr>
        <xdr:cNvPr id="4122" name="Text Box 26">
          <a:extLst>
            <a:ext uri="{FF2B5EF4-FFF2-40B4-BE49-F238E27FC236}">
              <a16:creationId xmlns:a16="http://schemas.microsoft.com/office/drawing/2014/main" id="{D8ED9330-B130-4D4E-A145-C80495CBFA54}"/>
            </a:ext>
          </a:extLst>
        </xdr:cNvPr>
        <xdr:cNvSpPr txBox="1">
          <a:spLocks noChangeArrowheads="1"/>
        </xdr:cNvSpPr>
      </xdr:nvSpPr>
      <xdr:spPr bwMode="auto">
        <a:xfrm>
          <a:off x="6048375" y="2552700"/>
          <a:ext cx="2228850" cy="7143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Error check to confirm at least one check box is ticked (otherwise chart refers to an empty range which generates an error on the Example Chart Output sheet).</a:t>
          </a:r>
        </a:p>
      </xdr:txBody>
    </xdr:sp>
    <xdr:clientData/>
  </xdr:twoCellAnchor>
  <xdr:twoCellAnchor editAs="oneCell">
    <xdr:from>
      <xdr:col>8</xdr:col>
      <xdr:colOff>609600</xdr:colOff>
      <xdr:row>1</xdr:row>
      <xdr:rowOff>0</xdr:rowOff>
    </xdr:from>
    <xdr:to>
      <xdr:col>12</xdr:col>
      <xdr:colOff>361950</xdr:colOff>
      <xdr:row>2</xdr:row>
      <xdr:rowOff>76200</xdr:rowOff>
    </xdr:to>
    <xdr:sp macro="" textlink="">
      <xdr:nvSpPr>
        <xdr:cNvPr id="4123" name="Text Box 27">
          <a:extLst>
            <a:ext uri="{FF2B5EF4-FFF2-40B4-BE49-F238E27FC236}">
              <a16:creationId xmlns:a16="http://schemas.microsoft.com/office/drawing/2014/main" id="{7C254FEE-0745-4193-95DA-F2E5EBBD4ACD}"/>
            </a:ext>
          </a:extLst>
        </xdr:cNvPr>
        <xdr:cNvSpPr txBox="1">
          <a:spLocks noChangeArrowheads="1"/>
        </xdr:cNvSpPr>
      </xdr:nvSpPr>
      <xdr:spPr bwMode="auto">
        <a:xfrm>
          <a:off x="3562350" y="228600"/>
          <a:ext cx="2228850" cy="2762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1" i="0" u="none" strike="noStrike" baseline="0">
              <a:solidFill>
                <a:srgbClr val="000000"/>
              </a:solidFill>
              <a:latin typeface="Tahoma"/>
              <a:ea typeface="Tahoma"/>
              <a:cs typeface="Tahoma"/>
            </a:rPr>
            <a:t>Continues on next worksheet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9525</xdr:colOff>
      <xdr:row>6</xdr:row>
      <xdr:rowOff>9525</xdr:rowOff>
    </xdr:from>
    <xdr:to>
      <xdr:col>18</xdr:col>
      <xdr:colOff>28575</xdr:colOff>
      <xdr:row>10</xdr:row>
      <xdr:rowOff>114300</xdr:rowOff>
    </xdr:to>
    <xdr:sp macro="" textlink="">
      <xdr:nvSpPr>
        <xdr:cNvPr id="5133" name="AutoShape 3">
          <a:extLst>
            <a:ext uri="{FF2B5EF4-FFF2-40B4-BE49-F238E27FC236}">
              <a16:creationId xmlns:a16="http://schemas.microsoft.com/office/drawing/2014/main" id="{225BBDDC-0635-421E-AC7B-E83D6B0E1072}"/>
            </a:ext>
          </a:extLst>
        </xdr:cNvPr>
        <xdr:cNvSpPr>
          <a:spLocks noChangeArrowheads="1"/>
        </xdr:cNvSpPr>
      </xdr:nvSpPr>
      <xdr:spPr bwMode="auto">
        <a:xfrm>
          <a:off x="5038725" y="1028700"/>
          <a:ext cx="3838575" cy="676275"/>
        </a:xfrm>
        <a:prstGeom prst="foldedCorne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xdr:row>
      <xdr:rowOff>0</xdr:rowOff>
    </xdr:from>
    <xdr:to>
      <xdr:col>11</xdr:col>
      <xdr:colOff>0</xdr:colOff>
      <xdr:row>24</xdr:row>
      <xdr:rowOff>0</xdr:rowOff>
    </xdr:to>
    <xdr:graphicFrame macro="">
      <xdr:nvGraphicFramePr>
        <xdr:cNvPr id="5134" name="Chart 2">
          <a:extLst>
            <a:ext uri="{FF2B5EF4-FFF2-40B4-BE49-F238E27FC236}">
              <a16:creationId xmlns:a16="http://schemas.microsoft.com/office/drawing/2014/main" id="{4413E730-EF72-41A5-9670-F8DEFECDE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cxnSp macro="">
      <xdr:nvCxnSpPr>
        <xdr:cNvPr id="5135" name="AutoShape 7">
          <a:extLst>
            <a:ext uri="{FF2B5EF4-FFF2-40B4-BE49-F238E27FC236}">
              <a16:creationId xmlns:a16="http://schemas.microsoft.com/office/drawing/2014/main" id="{116FC80A-23DE-4E9B-B19B-FFB74162CB8D}"/>
            </a:ext>
          </a:extLst>
        </xdr:cNvPr>
        <xdr:cNvCxnSpPr>
          <a:cxnSpLocks noChangeShapeType="1"/>
          <a:stCxn id="5129" idx="0"/>
          <a:endCxn id="5133" idx="2"/>
        </xdr:cNvCxnSpPr>
      </xdr:nvCxnSpPr>
      <xdr:spPr bwMode="auto">
        <a:xfrm flipV="1">
          <a:off x="6962775" y="1704975"/>
          <a:ext cx="0" cy="314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12</xdr:col>
      <xdr:colOff>9525</xdr:colOff>
      <xdr:row>13</xdr:row>
      <xdr:rowOff>0</xdr:rowOff>
    </xdr:from>
    <xdr:to>
      <xdr:col>18</xdr:col>
      <xdr:colOff>28575</xdr:colOff>
      <xdr:row>24</xdr:row>
      <xdr:rowOff>19050</xdr:rowOff>
    </xdr:to>
    <xdr:sp macro="" textlink="">
      <xdr:nvSpPr>
        <xdr:cNvPr id="5129" name="Text Box 9">
          <a:extLst>
            <a:ext uri="{FF2B5EF4-FFF2-40B4-BE49-F238E27FC236}">
              <a16:creationId xmlns:a16="http://schemas.microsoft.com/office/drawing/2014/main" id="{1600735F-EF8A-41A2-8946-067F7145DDE9}"/>
            </a:ext>
          </a:extLst>
        </xdr:cNvPr>
        <xdr:cNvSpPr txBox="1">
          <a:spLocks noChangeArrowheads="1"/>
        </xdr:cNvSpPr>
      </xdr:nvSpPr>
      <xdr:spPr bwMode="auto">
        <a:xfrm>
          <a:off x="5038725" y="2019300"/>
          <a:ext cx="3838575" cy="159067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1" i="0" u="none" strike="noStrike" baseline="0">
              <a:solidFill>
                <a:srgbClr val="000000"/>
              </a:solidFill>
              <a:latin typeface="Tahoma"/>
              <a:ea typeface="Tahoma"/>
              <a:cs typeface="Tahoma"/>
            </a:rPr>
            <a:t>Item No.</a:t>
          </a:r>
          <a:r>
            <a:rPr lang="en-AU" sz="800" b="0" i="0" u="none" strike="noStrike" baseline="0">
              <a:solidFill>
                <a:srgbClr val="000000"/>
              </a:solidFill>
              <a:latin typeface="Tahoma"/>
              <a:ea typeface="Tahoma"/>
              <a:cs typeface="Tahoma"/>
            </a:rPr>
            <a:t> is a simple counter, which uses conditional formatting to hide unused counters.  This is used to look up the data to be used in the chart.</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1" i="0" u="none" strike="noStrike" baseline="0">
              <a:solidFill>
                <a:srgbClr val="000000"/>
              </a:solidFill>
              <a:latin typeface="Tahoma"/>
              <a:ea typeface="Tahoma"/>
              <a:cs typeface="Tahoma"/>
            </a:rPr>
            <a:t>In Use Flag</a:t>
          </a:r>
          <a:r>
            <a:rPr lang="en-AU" sz="800" b="0" i="0" u="none" strike="noStrik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1" i="0" u="none" strike="noStrike" baseline="0">
              <a:solidFill>
                <a:srgbClr val="000000"/>
              </a:solidFill>
              <a:latin typeface="Tahoma"/>
              <a:ea typeface="Tahoma"/>
              <a:cs typeface="Tahoma"/>
            </a:rPr>
            <a:t>Title</a:t>
          </a:r>
          <a:r>
            <a:rPr lang="en-AU" sz="800" b="0" i="0" u="none" strike="noStrike" baseline="0">
              <a:solidFill>
                <a:srgbClr val="000000"/>
              </a:solidFill>
              <a:latin typeface="Tahoma"/>
              <a:ea typeface="Tahoma"/>
              <a:cs typeface="Tahoma"/>
            </a:rPr>
            <a:t> and </a:t>
          </a:r>
          <a:r>
            <a:rPr lang="en-AU" sz="800" b="1" i="0" u="none" strike="noStrike" baseline="0">
              <a:solidFill>
                <a:srgbClr val="000000"/>
              </a:solidFill>
              <a:latin typeface="Tahoma"/>
              <a:ea typeface="Tahoma"/>
              <a:cs typeface="Tahoma"/>
            </a:rPr>
            <a:t>Amount</a:t>
          </a:r>
          <a:r>
            <a:rPr lang="en-AU" sz="800" b="0" i="0" u="none" strike="noStrike" baseline="0">
              <a:solidFill>
                <a:srgbClr val="000000"/>
              </a:solidFill>
              <a:latin typeface="Tahoma"/>
              <a:ea typeface="Tahoma"/>
              <a:cs typeface="Tahoma"/>
            </a:rPr>
            <a:t> referenced from Chart Data assumptions sheet.</a:t>
          </a:r>
        </a:p>
      </xdr:txBody>
    </xdr:sp>
    <xdr:clientData/>
  </xdr:twoCellAnchor>
  <xdr:twoCellAnchor editAs="oneCell">
    <xdr:from>
      <xdr:col>1</xdr:col>
      <xdr:colOff>9525</xdr:colOff>
      <xdr:row>27</xdr:row>
      <xdr:rowOff>0</xdr:rowOff>
    </xdr:from>
    <xdr:to>
      <xdr:col>18</xdr:col>
      <xdr:colOff>28575</xdr:colOff>
      <xdr:row>35</xdr:row>
      <xdr:rowOff>38100</xdr:rowOff>
    </xdr:to>
    <xdr:sp macro="" textlink="">
      <xdr:nvSpPr>
        <xdr:cNvPr id="5130" name="Text Box 10">
          <a:extLst>
            <a:ext uri="{FF2B5EF4-FFF2-40B4-BE49-F238E27FC236}">
              <a16:creationId xmlns:a16="http://schemas.microsoft.com/office/drawing/2014/main" id="{913465A1-4FED-4F04-B307-D5ED5ED52ED5}"/>
            </a:ext>
          </a:extLst>
        </xdr:cNvPr>
        <xdr:cNvSpPr txBox="1">
          <a:spLocks noChangeArrowheads="1"/>
        </xdr:cNvSpPr>
      </xdr:nvSpPr>
      <xdr:spPr bwMode="auto">
        <a:xfrm>
          <a:off x="228600" y="4019550"/>
          <a:ext cx="8648700" cy="1181100"/>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0" i="0" u="none" strike="noStrik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1" i="0" u="none" strike="noStrike" baseline="0">
              <a:solidFill>
                <a:srgbClr val="000000"/>
              </a:solidFill>
              <a:latin typeface="Tahoma"/>
              <a:ea typeface="Tahoma"/>
              <a:cs typeface="Tahoma"/>
            </a:rPr>
            <a:t>Amount_Data_Dynamic_Range</a:t>
          </a:r>
          <a:r>
            <a:rPr lang="en-AU" sz="800" b="0" i="0" u="none" strike="noStrike" baseline="0">
              <a:solidFill>
                <a:srgbClr val="000000"/>
              </a:solidFill>
              <a:latin typeface="Tahoma"/>
              <a:ea typeface="Tahoma"/>
              <a:cs typeface="Tahoma"/>
            </a:rPr>
            <a:t> = OFFSET(Example_Chart_Output_BO!$N$10,0,0,1,SUM(Example_Chart_Output_BO!$N$8:$R$8)) and</a:t>
          </a:r>
        </a:p>
        <a:p>
          <a:pPr algn="l" rtl="0">
            <a:defRPr sz="1000"/>
          </a:pPr>
          <a:r>
            <a:rPr lang="en-AU" sz="800" b="1" i="0" u="none" strike="noStrike" baseline="0">
              <a:solidFill>
                <a:srgbClr val="000000"/>
              </a:solidFill>
              <a:latin typeface="Tahoma"/>
              <a:ea typeface="Tahoma"/>
              <a:cs typeface="Tahoma"/>
            </a:rPr>
            <a:t>Title_Data_Dynamic_Range</a:t>
          </a:r>
          <a:r>
            <a:rPr lang="en-AU" sz="800" b="0" i="0" u="none" strike="noStrike" baseline="0">
              <a:solidFill>
                <a:srgbClr val="000000"/>
              </a:solidFill>
              <a:latin typeface="Tahoma"/>
              <a:ea typeface="Tahoma"/>
              <a:cs typeface="Tahoma"/>
            </a:rPr>
            <a:t> = OFFSET(Example_Chart_Output_BO!$N$9,0,0,1,SUM(Example_Chart_Output_BO!$N$8:$R$8)).</a:t>
          </a:r>
        </a:p>
        <a:p>
          <a:pPr algn="l" rtl="0">
            <a:defRPr sz="1000"/>
          </a:pPr>
          <a:endParaRPr lang="en-AU" sz="800" b="0" i="0" u="none" strike="noStrike" baseline="0">
            <a:solidFill>
              <a:srgbClr val="000000"/>
            </a:solidFill>
            <a:latin typeface="Tahoma"/>
            <a:ea typeface="Tahoma"/>
            <a:cs typeface="Tahoma"/>
          </a:endParaRPr>
        </a:p>
        <a:p>
          <a:pPr algn="l" rtl="0">
            <a:defRPr sz="1000"/>
          </a:pPr>
          <a:r>
            <a:rPr lang="en-AU" sz="800" b="0" i="0" u="none" strike="noStrik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twoCellAnchor>
  <xdr:twoCellAnchor>
    <xdr:from>
      <xdr:col>7</xdr:col>
      <xdr:colOff>180975</xdr:colOff>
      <xdr:row>24</xdr:row>
      <xdr:rowOff>0</xdr:rowOff>
    </xdr:from>
    <xdr:to>
      <xdr:col>10</xdr:col>
      <xdr:colOff>361950</xdr:colOff>
      <xdr:row>27</xdr:row>
      <xdr:rowOff>0</xdr:rowOff>
    </xdr:to>
    <xdr:cxnSp macro="">
      <xdr:nvCxnSpPr>
        <xdr:cNvPr id="5138" name="AutoShape 11">
          <a:extLst>
            <a:ext uri="{FF2B5EF4-FFF2-40B4-BE49-F238E27FC236}">
              <a16:creationId xmlns:a16="http://schemas.microsoft.com/office/drawing/2014/main" id="{3F3F8CA2-CBD6-4EDE-88A3-4FE8C59CB25A}"/>
            </a:ext>
          </a:extLst>
        </xdr:cNvPr>
        <xdr:cNvCxnSpPr>
          <a:cxnSpLocks noChangeShapeType="1"/>
          <a:stCxn id="5130" idx="0"/>
          <a:endCxn id="5134" idx="2"/>
        </xdr:cNvCxnSpPr>
      </xdr:nvCxnSpPr>
      <xdr:spPr bwMode="auto">
        <a:xfrm rot="5400000" flipH="1">
          <a:off x="3319462" y="2786063"/>
          <a:ext cx="428625" cy="2038350"/>
        </a:xfrm>
        <a:prstGeom prst="bentConnector3">
          <a:avLst>
            <a:gd name="adj1" fmla="val 4888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9</xdr:col>
      <xdr:colOff>0</xdr:colOff>
      <xdr:row>1</xdr:row>
      <xdr:rowOff>0</xdr:rowOff>
    </xdr:from>
    <xdr:to>
      <xdr:col>13</xdr:col>
      <xdr:colOff>47625</xdr:colOff>
      <xdr:row>2</xdr:row>
      <xdr:rowOff>76200</xdr:rowOff>
    </xdr:to>
    <xdr:sp macro="" textlink="">
      <xdr:nvSpPr>
        <xdr:cNvPr id="5132" name="Text Box 12">
          <a:extLst>
            <a:ext uri="{FF2B5EF4-FFF2-40B4-BE49-F238E27FC236}">
              <a16:creationId xmlns:a16="http://schemas.microsoft.com/office/drawing/2014/main" id="{1A5285C5-532E-48F4-AA01-5CC3891E31C1}"/>
            </a:ext>
          </a:extLst>
        </xdr:cNvPr>
        <xdr:cNvSpPr txBox="1">
          <a:spLocks noChangeArrowheads="1"/>
        </xdr:cNvSpPr>
      </xdr:nvSpPr>
      <xdr:spPr bwMode="auto">
        <a:xfrm>
          <a:off x="3571875" y="228600"/>
          <a:ext cx="2228850" cy="276225"/>
        </a:xfrm>
        <a:prstGeom prst="rect">
          <a:avLst/>
        </a:prstGeom>
        <a:solidFill>
          <a:srgbClr val="FFFFE1"/>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36000" tIns="36000" rIns="36000" bIns="36000" anchor="t" upright="1"/>
        <a:lstStyle/>
        <a:p>
          <a:pPr algn="l" rtl="0">
            <a:defRPr sz="1000"/>
          </a:pPr>
          <a:r>
            <a:rPr lang="en-AU" sz="800" b="1" i="0" u="none" strike="noStrike" baseline="0">
              <a:solidFill>
                <a:srgbClr val="000000"/>
              </a:solidFill>
              <a:latin typeface="Tahoma"/>
              <a:ea typeface="Tahoma"/>
              <a:cs typeface="Tahoma"/>
            </a:rPr>
            <a:t>Continues from previous worksheet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9</xdr:col>
      <xdr:colOff>0</xdr:colOff>
      <xdr:row>9</xdr:row>
      <xdr:rowOff>0</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F2AFE000-8B01-4682-ACAF-2F18598CA983}"/>
            </a:ext>
          </a:extLst>
        </xdr:cNvPr>
        <xdr:cNvSpPr/>
      </xdr:nvSpPr>
      <xdr:spPr bwMode="auto">
        <a:xfrm>
          <a:off x="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Show error message in model name (if linked)?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umproduct.com/" TargetMode="External"/><Relationship Id="rId1" Type="http://schemas.openxmlformats.org/officeDocument/2006/relationships/hyperlink" Target="mailto:liam.bastick@sumproduc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I25"/>
  <sheetViews>
    <sheetView showGridLines="0" zoomScaleNormal="100" workbookViewId="0"/>
  </sheetViews>
  <sheetFormatPr defaultColWidth="10.83203125" defaultRowHeight="11.25"/>
  <cols>
    <col min="1" max="2" width="10.83203125" customWidth="1"/>
    <col min="3" max="4" width="3.83203125" customWidth="1"/>
  </cols>
  <sheetData>
    <row r="1" spans="1:6">
      <c r="A1" s="5" t="s">
        <v>0</v>
      </c>
    </row>
    <row r="9" spans="1:6" ht="18">
      <c r="C9" s="1" t="s">
        <v>1</v>
      </c>
    </row>
    <row r="10" spans="1:6" ht="15.75">
      <c r="C10" s="101" t="s">
        <v>2</v>
      </c>
    </row>
    <row r="11" spans="1:6">
      <c r="C11" s="103" t="s">
        <v>3</v>
      </c>
      <c r="D11" s="103"/>
      <c r="E11" s="103"/>
      <c r="F11" s="103"/>
    </row>
    <row r="19" spans="3:9">
      <c r="C19" s="2" t="s">
        <v>4</v>
      </c>
    </row>
    <row r="21" spans="3:9">
      <c r="C21" s="2" t="s">
        <v>5</v>
      </c>
    </row>
    <row r="22" spans="3:9">
      <c r="C22" s="3" t="s">
        <v>6</v>
      </c>
    </row>
    <row r="24" spans="3:9">
      <c r="C24" s="3" t="s">
        <v>7</v>
      </c>
      <c r="G24" s="103" t="s">
        <v>8</v>
      </c>
      <c r="H24" s="103"/>
      <c r="I24" s="103"/>
    </row>
    <row r="25" spans="3:9">
      <c r="C25" s="3" t="s">
        <v>9</v>
      </c>
      <c r="G25" s="103" t="s">
        <v>10</v>
      </c>
      <c r="H25" s="103"/>
      <c r="I25" s="103"/>
    </row>
  </sheetData>
  <mergeCells count="3">
    <mergeCell ref="G25:I25"/>
    <mergeCell ref="C11:F11"/>
    <mergeCell ref="G24:I24"/>
  </mergeCells>
  <phoneticPr fontId="0" type="noConversion"/>
  <hyperlinks>
    <hyperlink ref="C11" location="HL_Home" tooltip="Go to Table of Contents" display="HL_Home" xr:uid="{00000000-0004-0000-0000-000000000000}"/>
    <hyperlink ref="G24" r:id="rId1" xr:uid="{00000000-0004-0000-0000-000001000000}"/>
    <hyperlink ref="G25" r:id="rId2" xr:uid="{00000000-0004-0000-0000-000002000000}"/>
  </hyperlinks>
  <pageMargins left="0.39370078740157499" right="0.39370078740157499" top="0.59055118110236249" bottom="0.98425196850393748" header="0" footer="0.31496062992125973"/>
  <pageSetup paperSize="9" orientation="landscape" r:id="rId3"/>
  <headerFooter alignWithMargins="0">
    <oddFooter>&amp;L&amp;"Arial,Bold"&amp;7&amp;F
&amp;A
Printed: &amp;T on &amp;D&amp;C&amp;"Arial,Bold"&amp;10Page &amp;P of &amp;N&amp;RSumProduct Pty Ltd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autoPageBreaks="0" fitToPage="1"/>
  </sheetPr>
  <dimension ref="A1:M38"/>
  <sheetViews>
    <sheetView showGridLines="0" workbookViewId="0">
      <pane xSplit="1" ySplit="4" topLeftCell="B5" activePane="bottomRight" state="frozen"/>
      <selection pane="bottomRight" activeCell="C17" sqref="C17:C20"/>
      <selection pane="bottomLeft" activeCell="C17" sqref="C17:C20"/>
      <selection pane="topRight" activeCell="C17" sqref="C17:C20"/>
    </sheetView>
  </sheetViews>
  <sheetFormatPr defaultColWidth="3.83203125" defaultRowHeight="11.25"/>
  <cols>
    <col min="1" max="2" width="3.83203125" customWidth="1"/>
    <col min="3" max="3" width="30.83203125" customWidth="1"/>
    <col min="4" max="4" width="3.83203125" customWidth="1"/>
    <col min="5" max="5" width="15.83203125" customWidth="1"/>
    <col min="6" max="6" width="3.83203125" customWidth="1"/>
    <col min="7" max="7" width="30.83203125" customWidth="1"/>
    <col min="8" max="8" width="3.83203125" customWidth="1"/>
    <col min="9" max="9" width="15.83203125" customWidth="1"/>
    <col min="10" max="10" width="3.83203125" customWidth="1"/>
    <col min="11" max="11" width="30.83203125" customWidth="1"/>
    <col min="12" max="12" width="3.83203125" customWidth="1"/>
    <col min="13" max="13" width="20.83203125" customWidth="1"/>
    <col min="14" max="14" width="3.83203125" customWidth="1"/>
    <col min="15" max="15" width="30.83203125" customWidth="1"/>
    <col min="16" max="16" width="3.83203125" customWidth="1"/>
    <col min="17" max="17" width="30.83203125" customWidth="1"/>
    <col min="18" max="18" width="3.83203125" customWidth="1"/>
    <col min="19" max="19" width="30.83203125" customWidth="1"/>
    <col min="20" max="20" width="3.83203125" customWidth="1"/>
    <col min="21" max="21" width="30.83203125" customWidth="1"/>
    <col min="22" max="22" width="3.83203125" customWidth="1"/>
    <col min="23" max="23" width="30.83203125" customWidth="1"/>
    <col min="24" max="24" width="3.83203125" customWidth="1"/>
    <col min="25" max="25" width="30.83203125" customWidth="1"/>
    <col min="26" max="26" width="3.83203125" customWidth="1"/>
    <col min="27" max="27" width="30.83203125" customWidth="1"/>
    <col min="28" max="28" width="3.83203125" customWidth="1"/>
    <col min="29" max="29" width="30.83203125" customWidth="1"/>
    <col min="30" max="30" width="3.83203125" customWidth="1"/>
    <col min="31" max="31" width="30.83203125" customWidth="1"/>
    <col min="32" max="32" width="3.83203125" customWidth="1"/>
    <col min="33" max="33" width="30.83203125" customWidth="1"/>
    <col min="34" max="34" width="3.83203125" customWidth="1"/>
    <col min="35" max="35" width="30.83203125" customWidth="1"/>
    <col min="36" max="36" width="3.83203125" customWidth="1"/>
    <col min="37" max="37" width="30.83203125" customWidth="1"/>
    <col min="38" max="38" width="3.83203125" customWidth="1"/>
    <col min="39" max="39" width="30.83203125" customWidth="1"/>
    <col min="40" max="40" width="3.83203125" customWidth="1"/>
    <col min="41" max="41" width="30.83203125" customWidth="1"/>
    <col min="42" max="42" width="3.83203125" customWidth="1"/>
    <col min="43" max="43" width="30.83203125" customWidth="1"/>
    <col min="44" max="44" width="3.83203125" customWidth="1"/>
    <col min="45" max="45" width="30.83203125" customWidth="1"/>
    <col min="46" max="46" width="3.83203125" customWidth="1"/>
    <col min="47" max="47" width="30.83203125" customWidth="1"/>
    <col min="48" max="48" width="3.83203125" customWidth="1"/>
    <col min="49" max="49" width="30.83203125" customWidth="1"/>
    <col min="50" max="50" width="3.83203125" customWidth="1"/>
    <col min="51" max="51" width="30.83203125" customWidth="1"/>
    <col min="52" max="52" width="3.83203125" customWidth="1"/>
    <col min="53" max="53" width="30.83203125" customWidth="1"/>
    <col min="54" max="54" width="3.83203125" customWidth="1"/>
    <col min="55" max="55" width="30.83203125" customWidth="1"/>
    <col min="56" max="56" width="3.83203125" customWidth="1"/>
    <col min="57" max="57" width="30.83203125" customWidth="1"/>
    <col min="58" max="58" width="3.83203125" customWidth="1"/>
    <col min="59" max="59" width="30.83203125" customWidth="1"/>
    <col min="60" max="60" width="3.83203125" customWidth="1"/>
    <col min="61" max="61" width="30.83203125" customWidth="1"/>
    <col min="62" max="62" width="3.83203125" customWidth="1"/>
    <col min="63" max="63" width="30.83203125" customWidth="1"/>
    <col min="64" max="64" width="3.83203125" customWidth="1"/>
    <col min="65" max="65" width="30.83203125" customWidth="1"/>
    <col min="66" max="66" width="3.83203125" customWidth="1"/>
    <col min="67" max="67" width="30.83203125" customWidth="1"/>
    <col min="68" max="68" width="3.83203125" customWidth="1"/>
    <col min="69" max="69" width="30.83203125" customWidth="1"/>
    <col min="70" max="70" width="3.83203125" customWidth="1"/>
    <col min="71" max="71" width="30.83203125" customWidth="1"/>
    <col min="72" max="72" width="3.83203125" customWidth="1"/>
    <col min="73" max="73" width="30.83203125" customWidth="1"/>
    <col min="74" max="74" width="3.83203125" customWidth="1"/>
    <col min="75" max="75" width="30.83203125" customWidth="1"/>
    <col min="76" max="76" width="3.83203125" customWidth="1"/>
    <col min="77" max="77" width="30.83203125" customWidth="1"/>
    <col min="78" max="78" width="3.83203125" customWidth="1"/>
    <col min="79" max="79" width="30.83203125" customWidth="1"/>
    <col min="80" max="80" width="3.83203125" customWidth="1"/>
    <col min="81" max="81" width="30.83203125" customWidth="1"/>
    <col min="82" max="82" width="3.83203125" customWidth="1"/>
    <col min="83" max="83" width="30.83203125" customWidth="1"/>
    <col min="84" max="84" width="3.83203125" customWidth="1"/>
    <col min="85" max="85" width="30.83203125" customWidth="1"/>
    <col min="86" max="86" width="3.83203125" customWidth="1"/>
    <col min="87" max="87" width="30.83203125" customWidth="1"/>
    <col min="88" max="88" width="3.83203125" customWidth="1"/>
    <col min="89" max="89" width="30.83203125" customWidth="1"/>
    <col min="90" max="90" width="3.83203125" customWidth="1"/>
    <col min="91" max="91" width="30.83203125" customWidth="1"/>
    <col min="92" max="92" width="3.83203125" customWidth="1"/>
    <col min="93" max="93" width="30.83203125" customWidth="1"/>
    <col min="94" max="94" width="3.83203125" customWidth="1"/>
    <col min="95" max="95" width="30.83203125" customWidth="1"/>
    <col min="96" max="96" width="3.83203125" customWidth="1"/>
    <col min="97" max="97" width="30.83203125" customWidth="1"/>
    <col min="98" max="98" width="3.83203125" customWidth="1"/>
    <col min="99" max="99" width="30.83203125" customWidth="1"/>
    <col min="100" max="100" width="3.83203125" customWidth="1"/>
    <col min="101" max="101" width="30.83203125" customWidth="1"/>
    <col min="102" max="102" width="3.83203125" customWidth="1"/>
    <col min="103" max="103" width="30.83203125" customWidth="1"/>
    <col min="104" max="104" width="3.83203125" customWidth="1"/>
    <col min="105" max="105" width="30.83203125" customWidth="1"/>
    <col min="106" max="106" width="3.83203125" customWidth="1"/>
    <col min="107" max="107" width="30.83203125" customWidth="1"/>
    <col min="108" max="108" width="3.83203125" customWidth="1"/>
    <col min="109" max="109" width="30.83203125" customWidth="1"/>
    <col min="110" max="110" width="3.83203125" customWidth="1"/>
    <col min="111" max="111" width="30.83203125" customWidth="1"/>
    <col min="112" max="112" width="3.83203125" customWidth="1"/>
    <col min="113" max="113" width="30.83203125" customWidth="1"/>
    <col min="114" max="114" width="3.83203125" customWidth="1"/>
    <col min="115" max="115" width="30.83203125" customWidth="1"/>
    <col min="116" max="116" width="3.83203125" customWidth="1"/>
    <col min="117" max="117" width="30.83203125" customWidth="1"/>
    <col min="118" max="118" width="3.83203125" customWidth="1"/>
    <col min="119" max="119" width="30.83203125" customWidth="1"/>
    <col min="120" max="120" width="3.83203125" customWidth="1"/>
    <col min="121" max="121" width="30.83203125" customWidth="1"/>
    <col min="122" max="122" width="3.83203125" customWidth="1"/>
    <col min="123" max="123" width="30.83203125" customWidth="1"/>
    <col min="124" max="124" width="3.83203125" customWidth="1"/>
    <col min="125" max="125" width="30.83203125" customWidth="1"/>
    <col min="126" max="126" width="3.83203125" customWidth="1"/>
    <col min="127" max="127" width="30.83203125" customWidth="1"/>
    <col min="128" max="128" width="3.83203125" customWidth="1"/>
    <col min="129" max="129" width="30.83203125" customWidth="1"/>
    <col min="130" max="130" width="3.83203125" customWidth="1"/>
    <col min="131" max="131" width="30.83203125" customWidth="1"/>
    <col min="132" max="132" width="3.83203125" customWidth="1"/>
    <col min="133" max="133" width="30.83203125" customWidth="1"/>
    <col min="134" max="134" width="3.83203125" customWidth="1"/>
    <col min="135" max="135" width="30.83203125" customWidth="1"/>
    <col min="136" max="136" width="3.83203125" customWidth="1"/>
    <col min="137" max="137" width="30.83203125" customWidth="1"/>
    <col min="138" max="138" width="3.83203125" customWidth="1"/>
    <col min="139" max="139" width="30.83203125" customWidth="1"/>
    <col min="140" max="140" width="3.83203125" customWidth="1"/>
    <col min="141" max="141" width="30.83203125" customWidth="1"/>
    <col min="142" max="142" width="3.83203125" customWidth="1"/>
    <col min="143" max="143" width="30.83203125" customWidth="1"/>
    <col min="144" max="144" width="3.83203125" customWidth="1"/>
    <col min="145" max="145" width="30.83203125" customWidth="1"/>
    <col min="146" max="146" width="3.83203125" customWidth="1"/>
    <col min="147" max="147" width="30.83203125" customWidth="1"/>
    <col min="148" max="148" width="3.83203125" customWidth="1"/>
    <col min="149" max="149" width="30.83203125" customWidth="1"/>
    <col min="150" max="150" width="3.83203125" customWidth="1"/>
    <col min="151" max="151" width="30.83203125" customWidth="1"/>
    <col min="152" max="152" width="3.83203125" customWidth="1"/>
    <col min="153" max="153" width="30.83203125" customWidth="1"/>
    <col min="154" max="154" width="3.83203125" customWidth="1"/>
    <col min="155" max="155" width="30.83203125" customWidth="1"/>
    <col min="156" max="156" width="3.83203125" customWidth="1"/>
    <col min="157" max="157" width="30.83203125" customWidth="1"/>
    <col min="158" max="158" width="3.83203125" customWidth="1"/>
    <col min="159" max="159" width="30.83203125" customWidth="1"/>
    <col min="160" max="160" width="3.83203125" customWidth="1"/>
    <col min="161" max="161" width="30.83203125" customWidth="1"/>
    <col min="162" max="162" width="3.83203125" customWidth="1"/>
    <col min="163" max="163" width="30.83203125" customWidth="1"/>
    <col min="164" max="164" width="3.83203125" customWidth="1"/>
    <col min="165" max="165" width="30.83203125" customWidth="1"/>
    <col min="166" max="166" width="3.83203125" customWidth="1"/>
    <col min="167" max="167" width="30.83203125" customWidth="1"/>
    <col min="168" max="168" width="3.83203125" customWidth="1"/>
    <col min="169" max="169" width="30.83203125" customWidth="1"/>
    <col min="170" max="170" width="3.83203125" customWidth="1"/>
    <col min="171" max="171" width="30.83203125" customWidth="1"/>
    <col min="172" max="172" width="3.83203125" customWidth="1"/>
    <col min="173" max="173" width="30.83203125" customWidth="1"/>
    <col min="174" max="174" width="3.83203125" customWidth="1"/>
    <col min="175" max="175" width="30.83203125" customWidth="1"/>
    <col min="176" max="176" width="3.83203125" customWidth="1"/>
    <col min="177" max="177" width="30.83203125" customWidth="1"/>
    <col min="178" max="178" width="3.83203125" customWidth="1"/>
    <col min="179" max="179" width="30.83203125" customWidth="1"/>
    <col min="180" max="180" width="3.83203125" customWidth="1"/>
    <col min="181" max="181" width="30.83203125" customWidth="1"/>
    <col min="182" max="182" width="3.83203125" customWidth="1"/>
    <col min="183" max="183" width="30.83203125" customWidth="1"/>
    <col min="184" max="184" width="3.83203125" customWidth="1"/>
    <col min="185" max="185" width="30.83203125" customWidth="1"/>
    <col min="186" max="186" width="3.83203125" customWidth="1"/>
    <col min="187" max="187" width="30.83203125" customWidth="1"/>
    <col min="188" max="188" width="3.83203125" customWidth="1"/>
    <col min="189" max="189" width="30.83203125" customWidth="1"/>
    <col min="190" max="190" width="3.83203125" customWidth="1"/>
    <col min="191" max="191" width="30.83203125" customWidth="1"/>
    <col min="192" max="192" width="3.83203125" customWidth="1"/>
    <col min="193" max="193" width="30.83203125" customWidth="1"/>
    <col min="194" max="194" width="3.83203125" customWidth="1"/>
    <col min="195" max="195" width="30.83203125" customWidth="1"/>
    <col min="196" max="196" width="3.83203125" customWidth="1"/>
    <col min="197" max="197" width="30.83203125" customWidth="1"/>
    <col min="198" max="198" width="3.83203125" customWidth="1"/>
    <col min="199" max="199" width="30.83203125" customWidth="1"/>
    <col min="200" max="200" width="3.83203125" customWidth="1"/>
    <col min="201" max="201" width="30.83203125" customWidth="1"/>
    <col min="202" max="202" width="3.83203125" customWidth="1"/>
    <col min="203" max="203" width="30.83203125" customWidth="1"/>
    <col min="204" max="204" width="3.83203125" customWidth="1"/>
    <col min="205" max="205" width="30.83203125" customWidth="1"/>
    <col min="206" max="206" width="3.83203125" customWidth="1"/>
    <col min="207" max="207" width="30.83203125" customWidth="1"/>
    <col min="208" max="208" width="3.83203125" customWidth="1"/>
    <col min="209" max="209" width="30.83203125" customWidth="1"/>
    <col min="210" max="210" width="3.83203125" customWidth="1"/>
    <col min="211" max="211" width="30.83203125" customWidth="1"/>
    <col min="212" max="212" width="3.83203125" customWidth="1"/>
    <col min="213" max="213" width="30.83203125" customWidth="1"/>
    <col min="214" max="214" width="3.83203125" customWidth="1"/>
    <col min="215" max="215" width="30.83203125" customWidth="1"/>
    <col min="216" max="216" width="3.83203125" customWidth="1"/>
    <col min="217" max="217" width="30.83203125" customWidth="1"/>
    <col min="218" max="218" width="3.83203125" customWidth="1"/>
    <col min="219" max="219" width="30.83203125" customWidth="1"/>
    <col min="220" max="220" width="3.83203125" customWidth="1"/>
    <col min="221" max="221" width="30.83203125" customWidth="1"/>
    <col min="222" max="222" width="3.83203125" customWidth="1"/>
    <col min="223" max="223" width="30.83203125" customWidth="1"/>
    <col min="224" max="224" width="3.83203125" customWidth="1"/>
    <col min="225" max="225" width="30.83203125" customWidth="1"/>
    <col min="226" max="226" width="3.83203125" customWidth="1"/>
    <col min="227" max="227" width="30.83203125" customWidth="1"/>
    <col min="228" max="228" width="3.83203125" customWidth="1"/>
    <col min="229" max="229" width="30.83203125" customWidth="1"/>
    <col min="230" max="230" width="3.83203125" customWidth="1"/>
    <col min="231" max="231" width="30.83203125" customWidth="1"/>
    <col min="232" max="232" width="3.83203125" customWidth="1"/>
    <col min="233" max="233" width="30.83203125" customWidth="1"/>
    <col min="234" max="234" width="3.83203125" customWidth="1"/>
    <col min="235" max="235" width="30.83203125" customWidth="1"/>
    <col min="236" max="236" width="3.83203125" customWidth="1"/>
    <col min="237" max="237" width="30.83203125" customWidth="1"/>
    <col min="238" max="238" width="3.83203125" customWidth="1"/>
    <col min="239" max="239" width="30.83203125" customWidth="1"/>
    <col min="240" max="240" width="3.83203125" customWidth="1"/>
    <col min="241" max="241" width="30.83203125" customWidth="1"/>
    <col min="242" max="242" width="3.83203125" customWidth="1"/>
    <col min="243" max="243" width="30.83203125" customWidth="1"/>
    <col min="244" max="244" width="3.83203125" customWidth="1"/>
    <col min="245" max="245" width="30.83203125" customWidth="1"/>
    <col min="246" max="246" width="3.83203125" customWidth="1"/>
    <col min="247" max="247" width="30.83203125" customWidth="1"/>
    <col min="248" max="248" width="3.83203125" customWidth="1"/>
    <col min="249" max="249" width="30.83203125" customWidth="1"/>
    <col min="250" max="250" width="3.83203125" customWidth="1"/>
    <col min="251" max="251" width="30.83203125" customWidth="1"/>
    <col min="252" max="252" width="3.83203125" customWidth="1"/>
    <col min="253" max="253" width="30.83203125" customWidth="1"/>
    <col min="254" max="254" width="3.83203125" customWidth="1"/>
    <col min="255" max="255" width="30.83203125" customWidth="1"/>
  </cols>
  <sheetData>
    <row r="1" spans="1:13" ht="18">
      <c r="A1" s="5" t="s">
        <v>108</v>
      </c>
      <c r="B1" s="1" t="s">
        <v>109</v>
      </c>
    </row>
    <row r="2" spans="1:13" ht="15.75">
      <c r="B2" s="4" t="str">
        <f>Model_Name</f>
        <v>OFFSET Examples</v>
      </c>
    </row>
    <row r="3" spans="1:13">
      <c r="B3" s="103" t="s">
        <v>3</v>
      </c>
      <c r="C3" s="103"/>
    </row>
    <row r="4" spans="1:13" ht="12.75">
      <c r="A4" s="7" t="s">
        <v>14</v>
      </c>
      <c r="B4" s="10" t="s">
        <v>26</v>
      </c>
      <c r="C4" s="11" t="s">
        <v>27</v>
      </c>
    </row>
    <row r="5" spans="1:13">
      <c r="B5" s="6"/>
    </row>
    <row r="7" spans="1:13" ht="12.75">
      <c r="B7" s="8" t="s">
        <v>110</v>
      </c>
      <c r="E7" s="8" t="s">
        <v>111</v>
      </c>
      <c r="F7" s="8" t="s">
        <v>112</v>
      </c>
      <c r="I7" s="8" t="s">
        <v>111</v>
      </c>
      <c r="J7" s="8" t="s">
        <v>113</v>
      </c>
      <c r="M7" s="8" t="s">
        <v>111</v>
      </c>
    </row>
    <row r="9" spans="1:13">
      <c r="C9" s="12" t="s">
        <v>114</v>
      </c>
      <c r="E9" s="3" t="s">
        <v>115</v>
      </c>
      <c r="G9" s="12" t="s">
        <v>32</v>
      </c>
      <c r="I9" s="3" t="s">
        <v>116</v>
      </c>
      <c r="K9" s="12" t="s">
        <v>117</v>
      </c>
      <c r="M9" s="3" t="s">
        <v>118</v>
      </c>
    </row>
    <row r="10" spans="1:13">
      <c r="C10" s="13" t="s">
        <v>119</v>
      </c>
      <c r="E10" s="3" t="s">
        <v>120</v>
      </c>
      <c r="G10" s="13" t="s">
        <v>121</v>
      </c>
      <c r="I10" s="3" t="s">
        <v>122</v>
      </c>
      <c r="K10" s="13" t="s">
        <v>123</v>
      </c>
      <c r="M10" s="3" t="s">
        <v>124</v>
      </c>
    </row>
    <row r="11" spans="1:13">
      <c r="C11" s="13" t="s">
        <v>125</v>
      </c>
      <c r="E11" s="3" t="s">
        <v>126</v>
      </c>
      <c r="G11" s="13" t="s">
        <v>127</v>
      </c>
      <c r="I11" s="3" t="s">
        <v>128</v>
      </c>
      <c r="K11" s="13" t="s">
        <v>129</v>
      </c>
      <c r="M11" s="3" t="s">
        <v>130</v>
      </c>
    </row>
    <row r="12" spans="1:13">
      <c r="C12" s="13" t="s">
        <v>131</v>
      </c>
      <c r="E12" s="3" t="s">
        <v>132</v>
      </c>
      <c r="G12" s="13" t="s">
        <v>133</v>
      </c>
      <c r="I12" s="3" t="s">
        <v>134</v>
      </c>
      <c r="K12" s="13" t="s">
        <v>135</v>
      </c>
      <c r="M12" s="3" t="s">
        <v>136</v>
      </c>
    </row>
    <row r="13" spans="1:13">
      <c r="C13" s="13" t="s">
        <v>137</v>
      </c>
      <c r="E13" s="3" t="s">
        <v>138</v>
      </c>
      <c r="G13" s="13" t="s">
        <v>139</v>
      </c>
      <c r="I13" s="3" t="s">
        <v>140</v>
      </c>
      <c r="K13" s="13" t="s">
        <v>141</v>
      </c>
      <c r="M13" s="3" t="s">
        <v>142</v>
      </c>
    </row>
    <row r="14" spans="1:13">
      <c r="C14" s="13" t="s">
        <v>143</v>
      </c>
      <c r="E14" s="3" t="s">
        <v>143</v>
      </c>
    </row>
    <row r="15" spans="1:13">
      <c r="C15" s="13" t="s">
        <v>144</v>
      </c>
      <c r="E15" s="3" t="s">
        <v>145</v>
      </c>
    </row>
    <row r="16" spans="1:13" ht="12.75">
      <c r="C16" s="13" t="s">
        <v>146</v>
      </c>
      <c r="E16" s="3" t="s">
        <v>147</v>
      </c>
      <c r="F16" s="8" t="s">
        <v>148</v>
      </c>
      <c r="I16" s="8" t="s">
        <v>111</v>
      </c>
      <c r="J16" s="8" t="s">
        <v>149</v>
      </c>
      <c r="M16" s="8" t="s">
        <v>111</v>
      </c>
    </row>
    <row r="17" spans="2:13">
      <c r="C17" s="13" t="s">
        <v>150</v>
      </c>
      <c r="E17" s="3" t="s">
        <v>151</v>
      </c>
    </row>
    <row r="18" spans="2:13">
      <c r="C18" s="13" t="s">
        <v>152</v>
      </c>
      <c r="E18" s="3" t="s">
        <v>153</v>
      </c>
      <c r="G18" s="12" t="s">
        <v>154</v>
      </c>
      <c r="I18" s="3" t="s">
        <v>155</v>
      </c>
      <c r="K18" s="12" t="s">
        <v>156</v>
      </c>
      <c r="M18" s="3"/>
    </row>
    <row r="19" spans="2:13">
      <c r="C19" s="13" t="s">
        <v>157</v>
      </c>
      <c r="E19" s="3" t="s">
        <v>158</v>
      </c>
      <c r="G19" s="13" t="s">
        <v>159</v>
      </c>
      <c r="I19" s="3" t="s">
        <v>160</v>
      </c>
      <c r="K19" s="14">
        <v>60</v>
      </c>
      <c r="M19" s="3" t="s">
        <v>161</v>
      </c>
    </row>
    <row r="20" spans="2:13">
      <c r="C20" s="13" t="s">
        <v>162</v>
      </c>
      <c r="E20" s="3" t="s">
        <v>163</v>
      </c>
      <c r="G20" s="13" t="s">
        <v>164</v>
      </c>
      <c r="I20" s="3" t="s">
        <v>165</v>
      </c>
      <c r="K20" s="14">
        <v>60</v>
      </c>
      <c r="M20" s="3" t="s">
        <v>166</v>
      </c>
    </row>
    <row r="21" spans="2:13">
      <c r="C21" s="13" t="s">
        <v>167</v>
      </c>
      <c r="E21" s="3" t="s">
        <v>168</v>
      </c>
      <c r="G21" s="13" t="s">
        <v>169</v>
      </c>
      <c r="I21" s="3" t="s">
        <v>170</v>
      </c>
      <c r="K21" s="14">
        <v>24</v>
      </c>
      <c r="M21" s="3" t="s">
        <v>171</v>
      </c>
    </row>
    <row r="22" spans="2:13">
      <c r="G22" s="13" t="s">
        <v>114</v>
      </c>
      <c r="I22" s="3" t="s">
        <v>172</v>
      </c>
      <c r="K22" s="14">
        <v>7</v>
      </c>
      <c r="M22" s="3" t="s">
        <v>173</v>
      </c>
    </row>
    <row r="23" spans="2:13">
      <c r="K23" s="14">
        <v>52</v>
      </c>
      <c r="M23" s="3" t="s">
        <v>174</v>
      </c>
    </row>
    <row r="24" spans="2:13" ht="12.75">
      <c r="B24" s="8" t="s">
        <v>175</v>
      </c>
      <c r="E24" s="8" t="s">
        <v>111</v>
      </c>
      <c r="K24" s="14">
        <v>3</v>
      </c>
      <c r="M24" s="3" t="s">
        <v>176</v>
      </c>
    </row>
    <row r="25" spans="2:13" ht="12.75">
      <c r="F25" s="8" t="s">
        <v>177</v>
      </c>
      <c r="I25" s="8" t="s">
        <v>111</v>
      </c>
      <c r="K25" s="14">
        <v>6</v>
      </c>
      <c r="M25" s="3" t="s">
        <v>178</v>
      </c>
    </row>
    <row r="26" spans="2:13">
      <c r="C26" s="12" t="s">
        <v>169</v>
      </c>
      <c r="E26" s="3" t="s">
        <v>179</v>
      </c>
    </row>
    <row r="27" spans="2:13">
      <c r="C27" s="13" t="s">
        <v>180</v>
      </c>
      <c r="E27" s="3" t="s">
        <v>181</v>
      </c>
      <c r="G27" s="12" t="s">
        <v>182</v>
      </c>
      <c r="I27" s="3" t="s">
        <v>183</v>
      </c>
    </row>
    <row r="28" spans="2:13" ht="12.75">
      <c r="C28" s="13" t="s">
        <v>184</v>
      </c>
      <c r="E28" s="3" t="s">
        <v>185</v>
      </c>
      <c r="G28" s="14">
        <v>1</v>
      </c>
      <c r="I28" s="3" t="s">
        <v>186</v>
      </c>
      <c r="J28" s="8" t="s">
        <v>187</v>
      </c>
      <c r="M28" s="8" t="s">
        <v>111</v>
      </c>
    </row>
    <row r="29" spans="2:13">
      <c r="C29" s="13" t="s">
        <v>188</v>
      </c>
      <c r="E29" s="3" t="s">
        <v>189</v>
      </c>
      <c r="G29" s="14">
        <v>2</v>
      </c>
      <c r="I29" s="3" t="s">
        <v>190</v>
      </c>
    </row>
    <row r="30" spans="2:13">
      <c r="C30" s="13" t="s">
        <v>191</v>
      </c>
      <c r="E30" s="3" t="s">
        <v>192</v>
      </c>
      <c r="G30" s="14">
        <v>4</v>
      </c>
      <c r="I30" s="3" t="s">
        <v>193</v>
      </c>
      <c r="K30" s="12" t="s">
        <v>194</v>
      </c>
      <c r="M30" s="3"/>
    </row>
    <row r="31" spans="2:13">
      <c r="G31" s="14">
        <v>12</v>
      </c>
      <c r="I31" s="3" t="s">
        <v>195</v>
      </c>
      <c r="K31" s="14">
        <v>10</v>
      </c>
      <c r="M31" s="3" t="s">
        <v>196</v>
      </c>
    </row>
    <row r="32" spans="2:13">
      <c r="K32" s="14">
        <v>100</v>
      </c>
      <c r="M32" s="3" t="s">
        <v>197</v>
      </c>
    </row>
    <row r="33" spans="2:13" ht="12.75">
      <c r="B33" s="8" t="s">
        <v>198</v>
      </c>
      <c r="E33" s="8" t="s">
        <v>111</v>
      </c>
      <c r="K33" s="14">
        <v>1000</v>
      </c>
      <c r="M33" s="3" t="s">
        <v>199</v>
      </c>
    </row>
    <row r="34" spans="2:13" ht="12.75">
      <c r="F34" s="8" t="s">
        <v>200</v>
      </c>
      <c r="I34" s="8" t="s">
        <v>111</v>
      </c>
      <c r="K34" s="14">
        <v>1000000</v>
      </c>
      <c r="M34" s="3" t="s">
        <v>201</v>
      </c>
    </row>
    <row r="35" spans="2:13">
      <c r="C35" s="12" t="s">
        <v>164</v>
      </c>
      <c r="E35" s="3" t="s">
        <v>202</v>
      </c>
      <c r="K35" s="14">
        <v>1000000000</v>
      </c>
      <c r="M35" s="3" t="s">
        <v>203</v>
      </c>
    </row>
    <row r="36" spans="2:13">
      <c r="C36" s="13" t="s">
        <v>204</v>
      </c>
      <c r="E36" s="3" t="s">
        <v>205</v>
      </c>
      <c r="G36" s="12" t="s">
        <v>206</v>
      </c>
      <c r="I36" s="3" t="s">
        <v>207</v>
      </c>
    </row>
    <row r="37" spans="2:13">
      <c r="C37" s="13" t="s">
        <v>208</v>
      </c>
      <c r="E37" s="3" t="s">
        <v>209</v>
      </c>
      <c r="G37" s="13" t="s">
        <v>210</v>
      </c>
      <c r="I37" s="3" t="s">
        <v>210</v>
      </c>
    </row>
    <row r="38" spans="2:13">
      <c r="G38" s="13" t="s">
        <v>211</v>
      </c>
      <c r="I38" s="3" t="s">
        <v>211</v>
      </c>
    </row>
  </sheetData>
  <mergeCells count="1">
    <mergeCell ref="B3:C3"/>
  </mergeCells>
  <phoneticPr fontId="0" type="noConversion"/>
  <hyperlinks>
    <hyperlink ref="B3" location="HL_Home" tooltip="Go to Table of Contents" display="HL_Home" xr:uid="{00000000-0004-0000-0A00-000000000000}"/>
    <hyperlink ref="A4" location="$B$5" tooltip="Go to Top of Sheet" display="$B$5" xr:uid="{00000000-0004-0000-0A00-000001000000}"/>
    <hyperlink ref="B4" location="'Lookup_SC'!A1" tooltip="Go to Previous Sheet" display="'Lookup_SC'!A1" xr:uid="{00000000-0004-0000-0A00-000002000000}"/>
    <hyperlink ref="C4" location="'Checks_SC'!A1" tooltip="Go to Next Sheet" display="'Checks_SC'!A1" xr:uid="{00000000-0004-0000-0A00-000003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R25"/>
  <sheetViews>
    <sheetView showGridLines="0"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outlineLevelRow="1"/>
  <cols>
    <col min="1" max="5" width="3.83203125" customWidth="1"/>
    <col min="6" max="11" width="10.83203125" customWidth="1"/>
    <col min="12" max="12" width="3.83203125" customWidth="1"/>
    <col min="13" max="13" width="12.6640625" customWidth="1"/>
  </cols>
  <sheetData>
    <row r="1" spans="1:18" ht="18">
      <c r="A1" s="5" t="s">
        <v>212</v>
      </c>
      <c r="B1" s="1" t="s">
        <v>213</v>
      </c>
    </row>
    <row r="2" spans="1:18" ht="15.75">
      <c r="B2" s="4" t="str">
        <f>Model_Name</f>
        <v>OFFSET Examples</v>
      </c>
    </row>
    <row r="3" spans="1:18">
      <c r="B3" s="103" t="s">
        <v>3</v>
      </c>
      <c r="C3" s="103"/>
      <c r="D3" s="103"/>
      <c r="E3" s="103"/>
      <c r="F3" s="103"/>
    </row>
    <row r="4" spans="1:18" ht="12.75">
      <c r="A4" s="7" t="s">
        <v>14</v>
      </c>
      <c r="B4" s="10" t="s">
        <v>26</v>
      </c>
      <c r="C4" s="11" t="s">
        <v>27</v>
      </c>
      <c r="F4" s="35"/>
    </row>
    <row r="5" spans="1:18">
      <c r="B5" s="6"/>
    </row>
    <row r="6" spans="1:18">
      <c r="B6" s="58"/>
      <c r="C6" s="58"/>
      <c r="D6" s="58"/>
      <c r="E6" s="58"/>
      <c r="F6" s="58"/>
      <c r="G6" s="58"/>
      <c r="H6" s="58"/>
      <c r="I6" s="58"/>
      <c r="J6" s="58"/>
      <c r="K6" s="58"/>
      <c r="L6" s="58"/>
      <c r="M6" s="58"/>
    </row>
    <row r="7" spans="1:18">
      <c r="B7" s="58"/>
      <c r="C7" s="58"/>
      <c r="D7" s="58"/>
      <c r="E7" s="58"/>
      <c r="F7" s="58"/>
      <c r="G7" s="58"/>
      <c r="H7" s="58"/>
      <c r="I7" s="58"/>
      <c r="J7" s="58"/>
      <c r="K7" s="58"/>
      <c r="L7" s="58"/>
      <c r="M7" s="59" t="s">
        <v>214</v>
      </c>
      <c r="N7" s="43">
        <f>N(M7)+1</f>
        <v>1</v>
      </c>
      <c r="O7" s="43">
        <f>N(N7)+1</f>
        <v>2</v>
      </c>
      <c r="P7" s="43">
        <f>N(O7)+1</f>
        <v>3</v>
      </c>
      <c r="Q7" s="43">
        <f>N(P7)+1</f>
        <v>4</v>
      </c>
      <c r="R7" s="43">
        <f>N(Q7)+1</f>
        <v>5</v>
      </c>
    </row>
    <row r="8" spans="1:18" outlineLevel="1">
      <c r="B8" s="58"/>
      <c r="C8" s="58"/>
      <c r="D8" s="58"/>
      <c r="E8" s="58"/>
      <c r="F8" s="58"/>
      <c r="G8" s="58"/>
      <c r="H8" s="58"/>
      <c r="I8" s="58"/>
      <c r="J8" s="58"/>
      <c r="K8" s="58"/>
      <c r="L8" s="58"/>
      <c r="M8" s="59" t="s">
        <v>215</v>
      </c>
      <c r="N8" s="43">
        <f>(LEN(N9)&gt;0)*1</f>
        <v>1</v>
      </c>
      <c r="O8" s="43">
        <f>(LEN(O9)&gt;0)*1</f>
        <v>1</v>
      </c>
      <c r="P8" s="43">
        <f>(LEN(P9)&gt;0)*1</f>
        <v>1</v>
      </c>
      <c r="Q8" s="43">
        <f>(LEN(Q9)&gt;0)*1</f>
        <v>0</v>
      </c>
      <c r="R8" s="43">
        <f>(LEN(R9)&gt;0)*1</f>
        <v>0</v>
      </c>
    </row>
    <row r="9" spans="1:18">
      <c r="B9" s="58"/>
      <c r="C9" s="58"/>
      <c r="D9" s="58"/>
      <c r="E9" s="58"/>
      <c r="F9" s="58"/>
      <c r="G9" s="58"/>
      <c r="H9" s="58"/>
      <c r="I9" s="58"/>
      <c r="J9" s="58"/>
      <c r="K9" s="58"/>
      <c r="L9" s="58"/>
      <c r="M9" s="60" t="str">
        <f>Chart_Data_BA!D11</f>
        <v>Title:</v>
      </c>
      <c r="N9" s="68" t="str">
        <f>IF(N$7&gt;MAX(Chart_Data_BA!$H$10:$L$10),"",INDEX(Chart_Data_BA!$H$11:$L$11,MATCH(N$7,Chart_Data_BA!$H$10:$L$10,0)))</f>
        <v>Albert</v>
      </c>
      <c r="O9" s="68" t="str">
        <f>IF(O$7&gt;MAX(Chart_Data_BA!$H$10:$L$10),"",INDEX(Chart_Data_BA!$H$11:$L$11,MATCH(O$7,Chart_Data_BA!$H$10:$L$10,0)))</f>
        <v>Charlie</v>
      </c>
      <c r="P9" s="68" t="str">
        <f>IF(P$7&gt;MAX(Chart_Data_BA!$H$10:$L$10),"",INDEX(Chart_Data_BA!$H$11:$L$11,MATCH(P$7,Chart_Data_BA!$H$10:$L$10,0)))</f>
        <v>Eddie</v>
      </c>
      <c r="Q9" s="68" t="str">
        <f>IF(Q$7&gt;MAX(Chart_Data_BA!$H$10:$L$10),"",INDEX(Chart_Data_BA!$H$11:$L$11,MATCH(Q$7,Chart_Data_BA!$H$10:$L$10,0)))</f>
        <v/>
      </c>
      <c r="R9" s="68" t="str">
        <f>IF(R$7&gt;MAX(Chart_Data_BA!$H$10:$L$10),"",INDEX(Chart_Data_BA!$H$11:$L$11,MATCH(R$7,Chart_Data_BA!$H$10:$L$10,0)))</f>
        <v/>
      </c>
    </row>
    <row r="10" spans="1:18">
      <c r="B10" s="58"/>
      <c r="C10" s="58"/>
      <c r="D10" s="58"/>
      <c r="E10" s="58"/>
      <c r="F10" s="58"/>
      <c r="G10" s="58"/>
      <c r="H10" s="58"/>
      <c r="I10" s="58"/>
      <c r="J10" s="58"/>
      <c r="K10" s="58"/>
      <c r="L10" s="58"/>
      <c r="M10" s="60" t="str">
        <f>Chart_Data_BA!D13</f>
        <v>Amount:</v>
      </c>
      <c r="N10" s="68">
        <f>IF(N$7&gt;MAX(Chart_Data_BA!$H$10:$L$10),"",INDEX(Chart_Data_BA!$H$13:$L$13,MATCH(N$7,Chart_Data_BA!$H$10:$L$10,0)))</f>
        <v>10</v>
      </c>
      <c r="O10" s="68">
        <f>IF(O$7&gt;MAX(Chart_Data_BA!$H$10:$L$10),"",INDEX(Chart_Data_BA!$H$13:$L$13,MATCH(O$7,Chart_Data_BA!$H$10:$L$10,0)))</f>
        <v>30</v>
      </c>
      <c r="P10" s="68">
        <f>IF(P$7&gt;MAX(Chart_Data_BA!$H$10:$L$10),"",INDEX(Chart_Data_BA!$H$13:$L$13,MATCH(P$7,Chart_Data_BA!$H$10:$L$10,0)))</f>
        <v>50</v>
      </c>
      <c r="Q10" s="68" t="str">
        <f>IF(Q$7&gt;MAX(Chart_Data_BA!$H$10:$L$10),"",INDEX(Chart_Data_BA!$H$13:$L$13,MATCH(Q$7,Chart_Data_BA!$H$10:$L$10,0)))</f>
        <v/>
      </c>
      <c r="R10" s="68" t="str">
        <f>IF(R$7&gt;MAX(Chart_Data_BA!$H$10:$L$10),"",INDEX(Chart_Data_BA!$H$13:$L$13,MATCH(R$7,Chart_Data_BA!$H$10:$L$10,0)))</f>
        <v/>
      </c>
    </row>
    <row r="11" spans="1:18">
      <c r="B11" s="58"/>
      <c r="C11" s="58"/>
      <c r="D11" s="58"/>
      <c r="E11" s="58"/>
      <c r="F11" s="58"/>
      <c r="G11" s="58"/>
      <c r="H11" s="58"/>
      <c r="I11" s="58"/>
      <c r="J11" s="58"/>
      <c r="K11" s="58"/>
      <c r="L11" s="58"/>
      <c r="M11" s="58"/>
    </row>
    <row r="12" spans="1:18">
      <c r="B12" s="58"/>
      <c r="C12" s="58"/>
      <c r="D12" s="58"/>
      <c r="E12" s="58"/>
      <c r="F12" s="58"/>
      <c r="G12" s="58"/>
      <c r="H12" s="58"/>
      <c r="I12" s="58"/>
      <c r="J12" s="58"/>
      <c r="K12" s="58"/>
      <c r="L12" s="58"/>
      <c r="M12" s="58"/>
    </row>
    <row r="13" spans="1:18">
      <c r="B13" s="58"/>
      <c r="C13" s="58"/>
      <c r="D13" s="58"/>
      <c r="E13" s="58"/>
      <c r="F13" s="58"/>
      <c r="G13" s="58"/>
      <c r="H13" s="58"/>
      <c r="I13" s="58"/>
      <c r="J13" s="58"/>
      <c r="K13" s="58"/>
      <c r="L13" s="58"/>
      <c r="M13" s="58"/>
    </row>
    <row r="14" spans="1:18">
      <c r="B14" s="58"/>
      <c r="C14" s="58"/>
      <c r="D14" s="58"/>
      <c r="E14" s="58"/>
      <c r="F14" s="58"/>
      <c r="G14" s="58"/>
      <c r="H14" s="58"/>
      <c r="I14" s="58"/>
      <c r="J14" s="58"/>
      <c r="K14" s="58"/>
      <c r="L14" s="58"/>
      <c r="M14" s="58"/>
    </row>
    <row r="15" spans="1:18">
      <c r="B15" s="58"/>
      <c r="C15" s="58"/>
      <c r="D15" s="58"/>
      <c r="E15" s="58"/>
      <c r="F15" s="58"/>
      <c r="G15" s="58"/>
      <c r="H15" s="58"/>
      <c r="I15" s="58"/>
      <c r="J15" s="58"/>
      <c r="K15" s="58"/>
      <c r="L15" s="58"/>
      <c r="M15" s="58"/>
    </row>
    <row r="16" spans="1:18">
      <c r="B16" s="58"/>
      <c r="C16" s="58"/>
      <c r="D16" s="58"/>
      <c r="E16" s="58"/>
      <c r="F16" s="58"/>
      <c r="G16" s="58"/>
      <c r="H16" s="58"/>
      <c r="I16" s="58"/>
      <c r="J16" s="58"/>
      <c r="K16" s="58"/>
      <c r="L16" s="58"/>
      <c r="M16" s="58"/>
    </row>
    <row r="17" spans="2:13">
      <c r="B17" s="58"/>
      <c r="C17" s="58"/>
      <c r="D17" s="58"/>
      <c r="E17" s="58"/>
      <c r="F17" s="58"/>
      <c r="G17" s="58"/>
      <c r="H17" s="58"/>
      <c r="I17" s="58"/>
      <c r="J17" s="58"/>
      <c r="K17" s="58"/>
      <c r="L17" s="58"/>
      <c r="M17" s="58"/>
    </row>
    <row r="18" spans="2:13">
      <c r="B18" s="58"/>
      <c r="C18" s="58"/>
      <c r="D18" s="58"/>
      <c r="E18" s="58"/>
      <c r="F18" s="58"/>
      <c r="G18" s="58"/>
      <c r="H18" s="58"/>
      <c r="I18" s="58"/>
      <c r="J18" s="58"/>
      <c r="K18" s="58"/>
      <c r="L18" s="58"/>
      <c r="M18" s="58"/>
    </row>
    <row r="19" spans="2:13">
      <c r="B19" s="58"/>
      <c r="C19" s="58"/>
      <c r="D19" s="58"/>
      <c r="E19" s="58"/>
      <c r="F19" s="58"/>
      <c r="G19" s="58"/>
      <c r="H19" s="58"/>
      <c r="I19" s="58"/>
      <c r="J19" s="58"/>
      <c r="K19" s="58"/>
      <c r="L19" s="58"/>
      <c r="M19" s="58"/>
    </row>
    <row r="20" spans="2:13">
      <c r="B20" s="58"/>
      <c r="C20" s="58"/>
      <c r="D20" s="58"/>
      <c r="E20" s="58"/>
      <c r="F20" s="58"/>
      <c r="G20" s="58"/>
      <c r="H20" s="58"/>
      <c r="I20" s="58"/>
      <c r="J20" s="58"/>
      <c r="K20" s="58"/>
      <c r="L20" s="58"/>
      <c r="M20" s="58"/>
    </row>
    <row r="21" spans="2:13">
      <c r="B21" s="58"/>
      <c r="C21" s="58"/>
      <c r="D21" s="58"/>
      <c r="E21" s="58"/>
      <c r="F21" s="58"/>
      <c r="G21" s="58"/>
      <c r="H21" s="58"/>
      <c r="I21" s="58"/>
      <c r="J21" s="58"/>
      <c r="K21" s="58"/>
      <c r="L21" s="58"/>
      <c r="M21" s="58"/>
    </row>
    <row r="22" spans="2:13">
      <c r="B22" s="58"/>
      <c r="C22" s="58"/>
      <c r="D22" s="58"/>
      <c r="E22" s="58"/>
      <c r="F22" s="58"/>
      <c r="G22" s="58"/>
      <c r="H22" s="58"/>
      <c r="I22" s="58"/>
      <c r="J22" s="58"/>
      <c r="K22" s="58"/>
      <c r="L22" s="58"/>
      <c r="M22" s="58"/>
    </row>
    <row r="23" spans="2:13">
      <c r="B23" s="58"/>
      <c r="C23" s="58" t="s">
        <v>57</v>
      </c>
      <c r="D23" s="58"/>
      <c r="E23" s="58"/>
      <c r="F23" s="58"/>
      <c r="G23" s="58"/>
      <c r="H23" s="58"/>
      <c r="I23" s="58"/>
      <c r="J23" s="58"/>
      <c r="K23" s="58"/>
      <c r="L23" s="58"/>
      <c r="M23" s="58"/>
    </row>
    <row r="24" spans="2:13">
      <c r="B24" s="58"/>
      <c r="C24" s="58"/>
      <c r="D24" s="58"/>
      <c r="E24" s="58"/>
      <c r="F24" s="58"/>
      <c r="G24" s="58"/>
      <c r="H24" s="58"/>
      <c r="I24" s="58"/>
      <c r="J24" s="58"/>
      <c r="K24" s="58"/>
      <c r="L24" s="58"/>
      <c r="M24" s="58"/>
    </row>
    <row r="25" spans="2:13">
      <c r="B25" s="58"/>
      <c r="C25" s="58"/>
      <c r="D25" s="58"/>
      <c r="E25" s="58"/>
      <c r="F25" s="58"/>
      <c r="G25" s="58"/>
      <c r="H25" s="58"/>
      <c r="I25" s="58"/>
      <c r="J25" s="58"/>
      <c r="K25" s="58"/>
      <c r="L25" s="58"/>
      <c r="M25" s="58"/>
    </row>
  </sheetData>
  <mergeCells count="1">
    <mergeCell ref="B3:F3"/>
  </mergeCells>
  <phoneticPr fontId="0" type="noConversion"/>
  <conditionalFormatting sqref="N7:R8">
    <cfRule type="expression" dxfId="5" priority="1" stopIfTrue="1">
      <formula>N$8=0</formula>
    </cfRule>
  </conditionalFormatting>
  <hyperlinks>
    <hyperlink ref="B3" location="HL_Home" tooltip="Go to Table of Contents" display="HL_Home" xr:uid="{00000000-0004-0000-0800-000000000000}"/>
    <hyperlink ref="A4" location="$B$5" tooltip="Go to Top of Sheet" display="$B$5" xr:uid="{00000000-0004-0000-0800-000001000000}"/>
    <hyperlink ref="B4" location="'Chart_Data_BA'!A1" tooltip="Go to Previous Sheet" display="'Chart_Data_BA'!A1" xr:uid="{00000000-0004-0000-0800-000002000000}"/>
    <hyperlink ref="C4" location="'Checks_SC'!A1" tooltip="Go to Next Sheet" display="'Checks_SC'!A1" xr:uid="{00000000-0004-0000-0800-000003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F20"/>
  <sheetViews>
    <sheetView showGridLines="0" zoomScaleNormal="100" workbookViewId="0"/>
  </sheetViews>
  <sheetFormatPr defaultColWidth="10.83203125" defaultRowHeight="11.25"/>
  <cols>
    <col min="1" max="2" width="10.83203125" customWidth="1"/>
    <col min="3" max="4" width="3.83203125" customWidth="1"/>
  </cols>
  <sheetData>
    <row r="1" spans="1:6">
      <c r="A1" s="5" t="s">
        <v>23</v>
      </c>
    </row>
    <row r="9" spans="1:6" ht="18">
      <c r="C9" s="1" t="s">
        <v>216</v>
      </c>
    </row>
    <row r="10" spans="1:6" ht="16.5">
      <c r="C10" s="33" t="s">
        <v>217</v>
      </c>
    </row>
    <row r="11" spans="1:6" ht="15.75">
      <c r="C11" s="4" t="str">
        <f>Model_Name</f>
        <v>OFFSET Examples</v>
      </c>
    </row>
    <row r="12" spans="1:6">
      <c r="C12" s="103" t="s">
        <v>3</v>
      </c>
      <c r="D12" s="103"/>
      <c r="E12" s="103"/>
      <c r="F12" s="103"/>
    </row>
    <row r="13" spans="1:6" ht="12.75">
      <c r="C13" s="10" t="s">
        <v>26</v>
      </c>
      <c r="D13" s="11" t="s">
        <v>27</v>
      </c>
    </row>
    <row r="17" spans="3:3">
      <c r="C17" s="2" t="s">
        <v>218</v>
      </c>
    </row>
    <row r="18" spans="3:3">
      <c r="C18" s="3" t="s">
        <v>219</v>
      </c>
    </row>
    <row r="19" spans="3:3">
      <c r="C19" s="3"/>
    </row>
    <row r="20" spans="3:3">
      <c r="C20" s="3"/>
    </row>
  </sheetData>
  <mergeCells count="1">
    <mergeCell ref="C12:F12"/>
  </mergeCells>
  <phoneticPr fontId="0" type="noConversion"/>
  <hyperlinks>
    <hyperlink ref="C12" location="HL_Home" tooltip="Go to Table of Contents" display="HL_Home" xr:uid="{00000000-0004-0000-0B00-000000000000}"/>
    <hyperlink ref="C13" location="'Example_Chart_Output_BO'!A1" tooltip="Go to Previous Sheet" display="'Example_Chart_Output_BO'!A1" xr:uid="{00000000-0004-0000-0B00-000001000000}"/>
    <hyperlink ref="D13" location="'Err_Chks_BO'!A1" tooltip="Go to Next Sheet" display="'Err_Chks_BO'!A1" xr:uid="{00000000-0004-0000-0B00-000002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M22"/>
  <sheetViews>
    <sheetView showGridLines="0"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cols>
    <col min="1" max="5" width="3.83203125" customWidth="1"/>
  </cols>
  <sheetData>
    <row r="1" spans="1:9" ht="18">
      <c r="A1" s="5" t="s">
        <v>212</v>
      </c>
      <c r="B1" s="1" t="s">
        <v>220</v>
      </c>
    </row>
    <row r="2" spans="1:9" ht="15.75">
      <c r="A2" s="48" t="s">
        <v>221</v>
      </c>
      <c r="B2" s="4" t="str">
        <f>Model_Name</f>
        <v>OFFSET Examples</v>
      </c>
    </row>
    <row r="3" spans="1:9">
      <c r="B3" s="103" t="s">
        <v>3</v>
      </c>
      <c r="C3" s="103"/>
      <c r="D3" s="103"/>
      <c r="E3" s="103"/>
      <c r="F3" s="103"/>
    </row>
    <row r="4" spans="1:9" ht="12.75">
      <c r="A4" s="7" t="s">
        <v>14</v>
      </c>
      <c r="B4" s="10" t="s">
        <v>26</v>
      </c>
      <c r="F4" s="35"/>
    </row>
    <row r="5" spans="1:9">
      <c r="B5" s="6"/>
    </row>
    <row r="7" spans="1:9" ht="12.75">
      <c r="B7" s="8" t="s">
        <v>220</v>
      </c>
    </row>
    <row r="9" spans="1:9" ht="17.25" customHeight="1">
      <c r="C9" s="49" t="b">
        <v>1</v>
      </c>
    </row>
    <row r="11" spans="1:9" ht="12">
      <c r="C11" s="50" t="s">
        <v>222</v>
      </c>
    </row>
    <row r="13" spans="1:9">
      <c r="D13" s="56" t="str">
        <f>D22</f>
        <v>Total Error Areas:</v>
      </c>
      <c r="I13" s="55">
        <f>Err_Chks_Ttl_Areas</f>
        <v>0</v>
      </c>
    </row>
    <row r="14" spans="1:9">
      <c r="D14" s="2" t="s">
        <v>223</v>
      </c>
      <c r="I14" s="57" t="str">
        <f>IF(OR(NOT(CB_Err_Chks_Show_Msg),Err_Chks_Ttl_Areas=0),"",IF(Err_Chks_Ttl_Areas=1," (Error in "&amp;INDEX(CA_Err_Chks_Area_Names,MATCH(1,CA_Err_Chks_Flags,0))&amp;")"," ("&amp;TEXT(Err_Chks_Ttl_Areas,"#,##0")&amp;" Errors Detected)"))</f>
        <v/>
      </c>
    </row>
    <row r="16" spans="1:9" ht="12">
      <c r="C16" s="50" t="s">
        <v>224</v>
      </c>
    </row>
    <row r="18" spans="4:13">
      <c r="D18" s="2" t="s">
        <v>220</v>
      </c>
      <c r="K18" s="51" t="s">
        <v>225</v>
      </c>
      <c r="L18" s="51" t="s">
        <v>226</v>
      </c>
      <c r="M18" s="51" t="s">
        <v>227</v>
      </c>
    </row>
    <row r="20" spans="4:13">
      <c r="D20" s="102" t="str">
        <f>IF(ISERROR(Chart_Data_BA!B1),"Miscellaneous Sheet",Chart_Data_BA!B1)</f>
        <v>Chart Data</v>
      </c>
      <c r="E20" s="47"/>
      <c r="F20" s="47"/>
      <c r="G20" s="47"/>
      <c r="H20" s="47"/>
      <c r="I20" s="47"/>
      <c r="J20" s="47"/>
      <c r="K20" s="53">
        <f>IF(ISERROR(Chart_Data_BA!$G$16),1,(Chart_Data_BA!$G$16&lt;&gt;0)*1)</f>
        <v>0</v>
      </c>
      <c r="L20" s="54" t="s">
        <v>210</v>
      </c>
      <c r="M20" s="53">
        <f>K20*(L20=Yes)</f>
        <v>0</v>
      </c>
    </row>
    <row r="22" spans="4:13">
      <c r="D22" s="2" t="s">
        <v>228</v>
      </c>
      <c r="M22" s="55">
        <f>SUMIF(CA_Err_Chks_Inc,Yes,CA_Err_Chks_Flags)</f>
        <v>0</v>
      </c>
    </row>
  </sheetData>
  <mergeCells count="1">
    <mergeCell ref="B3:F3"/>
  </mergeCells>
  <phoneticPr fontId="0" type="noConversion"/>
  <conditionalFormatting sqref="D20">
    <cfRule type="expression" dxfId="4" priority="1" stopIfTrue="1">
      <formula>K20&lt;&gt;0</formula>
    </cfRule>
  </conditionalFormatting>
  <conditionalFormatting sqref="K20">
    <cfRule type="cellIs" dxfId="3" priority="2" stopIfTrue="1" operator="notEqual">
      <formula>0</formula>
    </cfRule>
  </conditionalFormatting>
  <conditionalFormatting sqref="L20">
    <cfRule type="expression" dxfId="2" priority="3" stopIfTrue="1">
      <formula>K20&lt;&gt;0</formula>
    </cfRule>
  </conditionalFormatting>
  <conditionalFormatting sqref="M20">
    <cfRule type="expression" dxfId="1" priority="4" stopIfTrue="1">
      <formula>K20&lt;&gt;0</formula>
    </cfRule>
  </conditionalFormatting>
  <conditionalFormatting sqref="M22 I13">
    <cfRule type="cellIs" dxfId="0" priority="5" stopIfTrue="1" operator="notEqual">
      <formula>0</formula>
    </cfRule>
  </conditionalFormatting>
  <dataValidations count="2">
    <dataValidation type="custom" showDropDown="1" showErrorMessage="1" errorTitle="Check Box Cell Link" error="The value in an option button cell link must be either &quot;TRUE&quot; or &quot;FALSE&quot;" sqref="C9" xr:uid="{00000000-0002-0000-0C00-000000000000}">
      <formula1>ISLOGICAL(C9)</formula1>
    </dataValidation>
    <dataValidation type="list" showErrorMessage="1" errorTitle="Include Error Check" error="The include error check trigger must correspond with one of the options provided in the drop down list." sqref="L20" xr:uid="{00000000-0002-0000-0C00-000001000000}">
      <formula1>LU_Yes_No</formula1>
    </dataValidation>
  </dataValidations>
  <hyperlinks>
    <hyperlink ref="D20:J20" location="LO_Err_Chks_Cust_1_Err_Chk" tooltip="Go to Chart Data" display="LO_Err_Chks_Cust_1_Err_Chk" xr:uid="{00000000-0004-0000-0C00-000000000000}"/>
    <hyperlink ref="B3" location="HL_Home" tooltip="Go to Table of Contents" display="HL_Home" xr:uid="{00000000-0004-0000-0C00-000001000000}"/>
    <hyperlink ref="A4" location="$B$5" tooltip="Go to Top of Sheet" display="$B$5" xr:uid="{00000000-0004-0000-0C00-000002000000}"/>
    <hyperlink ref="B4" location="'Checks_SC'!A1" tooltip="Go to Previous Sheet" display="'Checks_SC'!A1" xr:uid="{00000000-0004-0000-0C00-000003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Q17"/>
  <sheetViews>
    <sheetView showGridLines="0" zoomScaleNormal="100" workbookViewId="0">
      <pane xSplit="1" ySplit="6" topLeftCell="B7" activePane="bottomRight" state="frozen"/>
      <selection pane="bottomRight"/>
      <selection pane="bottomLeft" activeCell="K25" sqref="K25"/>
      <selection pane="topRight" activeCell="K25" sqref="K25"/>
    </sheetView>
  </sheetViews>
  <sheetFormatPr defaultColWidth="10.83203125" defaultRowHeight="11.25" outlineLevelRow="1"/>
  <cols>
    <col min="1" max="2" width="3.83203125" customWidth="1"/>
    <col min="3" max="5" width="10.83203125" hidden="1" customWidth="1"/>
    <col min="6" max="6" width="2.6640625" customWidth="1"/>
    <col min="7" max="7" width="10.83203125" hidden="1" customWidth="1"/>
    <col min="8" max="16" width="10.83203125" customWidth="1"/>
    <col min="17" max="17" width="9.33203125" customWidth="1"/>
  </cols>
  <sheetData>
    <row r="1" spans="1:17" ht="18">
      <c r="A1" s="5" t="s">
        <v>11</v>
      </c>
      <c r="B1" s="9" t="s">
        <v>12</v>
      </c>
    </row>
    <row r="2" spans="1:17" ht="15.75">
      <c r="B2" s="4" t="str">
        <f>Model_Name</f>
        <v>OFFSET Examples</v>
      </c>
    </row>
    <row r="3" spans="1:17">
      <c r="B3" s="103" t="s">
        <v>13</v>
      </c>
      <c r="C3" s="103"/>
      <c r="D3" s="103"/>
      <c r="E3" s="103"/>
      <c r="F3" s="103"/>
      <c r="G3" s="103"/>
      <c r="H3" s="103"/>
      <c r="I3" s="103"/>
    </row>
    <row r="6" spans="1:17" s="38" customFormat="1" ht="12.75">
      <c r="A6" s="36" t="s">
        <v>14</v>
      </c>
      <c r="B6" s="61" t="s">
        <v>15</v>
      </c>
      <c r="C6" s="62"/>
      <c r="D6" s="62"/>
      <c r="E6" s="62"/>
      <c r="F6" s="62"/>
      <c r="G6" s="62"/>
      <c r="H6" s="62"/>
      <c r="I6" s="62"/>
      <c r="J6" s="62"/>
      <c r="K6" s="62"/>
      <c r="L6" s="62"/>
      <c r="M6" s="62"/>
      <c r="N6" s="62"/>
      <c r="O6" s="62"/>
      <c r="P6" s="62"/>
      <c r="Q6" s="63" t="s">
        <v>16</v>
      </c>
    </row>
    <row r="7" spans="1:17">
      <c r="B7" s="6"/>
    </row>
    <row r="8" spans="1:17" ht="19.149999999999999" customHeight="1">
      <c r="B8" s="106">
        <v>1</v>
      </c>
      <c r="C8" s="106"/>
      <c r="D8" s="107" t="str">
        <f>Assumptions_SC!C9</f>
        <v>Assumptions</v>
      </c>
      <c r="E8" s="107"/>
      <c r="F8" s="107"/>
      <c r="G8" s="107"/>
      <c r="H8" s="107"/>
      <c r="I8" s="107"/>
      <c r="J8" s="107"/>
      <c r="K8" s="107"/>
      <c r="L8" s="107"/>
      <c r="M8" s="107"/>
      <c r="N8" s="107"/>
      <c r="O8" s="107"/>
      <c r="P8" s="107"/>
      <c r="Q8" s="64">
        <v>3</v>
      </c>
    </row>
    <row r="9" spans="1:17" s="65" customFormat="1" outlineLevel="1">
      <c r="F9" s="104" t="s">
        <v>17</v>
      </c>
      <c r="G9" s="104"/>
      <c r="H9" s="105" t="str">
        <f>Scenario_Illustration_BA!B1</f>
        <v>Scenario Illustration</v>
      </c>
      <c r="I9" s="105"/>
      <c r="J9" s="105"/>
      <c r="K9" s="105"/>
      <c r="L9" s="105"/>
      <c r="M9" s="105"/>
      <c r="N9" s="105"/>
      <c r="O9" s="105"/>
      <c r="P9" s="105"/>
      <c r="Q9" s="66">
        <v>4</v>
      </c>
    </row>
    <row r="10" spans="1:17" s="65" customFormat="1" outlineLevel="1">
      <c r="F10" s="104" t="s">
        <v>18</v>
      </c>
      <c r="G10" s="104"/>
      <c r="H10" s="105" t="str">
        <f>Depn_Illustration_BA!B1</f>
        <v>Simple Depreciation Illustration</v>
      </c>
      <c r="I10" s="105"/>
      <c r="J10" s="105"/>
      <c r="K10" s="105"/>
      <c r="L10" s="105"/>
      <c r="M10" s="105"/>
      <c r="N10" s="105"/>
      <c r="O10" s="105"/>
      <c r="P10" s="105"/>
      <c r="Q10" s="66">
        <v>5</v>
      </c>
    </row>
    <row r="11" spans="1:17" s="65" customFormat="1" outlineLevel="1">
      <c r="F11" s="104" t="s">
        <v>19</v>
      </c>
      <c r="G11" s="104"/>
      <c r="H11" s="105" t="str">
        <f>Multiple_Ref_Cells_BA!B1</f>
        <v>Multiple Reference Cells Example</v>
      </c>
      <c r="I11" s="105"/>
      <c r="J11" s="105"/>
      <c r="K11" s="105"/>
      <c r="L11" s="105"/>
      <c r="M11" s="105"/>
      <c r="N11" s="105"/>
      <c r="O11" s="105"/>
      <c r="P11" s="105"/>
      <c r="Q11" s="66">
        <v>6</v>
      </c>
    </row>
    <row r="12" spans="1:17" s="65" customFormat="1" outlineLevel="1">
      <c r="F12" s="104" t="s">
        <v>20</v>
      </c>
      <c r="G12" s="104"/>
      <c r="H12" s="105" t="str">
        <f>Chart_Data_BA!B1</f>
        <v>Chart Data</v>
      </c>
      <c r="I12" s="105"/>
      <c r="J12" s="105"/>
      <c r="K12" s="105"/>
      <c r="L12" s="105"/>
      <c r="M12" s="105"/>
      <c r="N12" s="105"/>
      <c r="O12" s="105"/>
      <c r="P12" s="105"/>
      <c r="Q12" s="66">
        <v>7</v>
      </c>
    </row>
    <row r="13" spans="1:17" s="65" customFormat="1" outlineLevel="1">
      <c r="F13" s="104" t="s">
        <v>21</v>
      </c>
      <c r="G13" s="104"/>
      <c r="H13" s="105" t="str">
        <f>Example_Chart_Output_BO!B1</f>
        <v>Example Chart Output</v>
      </c>
      <c r="I13" s="105"/>
      <c r="J13" s="105"/>
      <c r="K13" s="105"/>
      <c r="L13" s="105"/>
      <c r="M13" s="105"/>
      <c r="N13" s="105"/>
      <c r="O13" s="105"/>
      <c r="P13" s="105"/>
      <c r="Q13" s="66">
        <v>8</v>
      </c>
    </row>
    <row r="14" spans="1:17" ht="19.149999999999999" customHeight="1">
      <c r="B14" s="106">
        <v>2</v>
      </c>
      <c r="C14" s="106"/>
      <c r="D14" s="107" t="str">
        <f>Checks_SC!C9</f>
        <v>Checks</v>
      </c>
      <c r="E14" s="107"/>
      <c r="F14" s="107"/>
      <c r="G14" s="107"/>
      <c r="H14" s="107"/>
      <c r="I14" s="107"/>
      <c r="J14" s="107"/>
      <c r="K14" s="107"/>
      <c r="L14" s="107"/>
      <c r="M14" s="107"/>
      <c r="N14" s="107"/>
      <c r="O14" s="107"/>
      <c r="P14" s="107"/>
      <c r="Q14" s="64">
        <v>9</v>
      </c>
    </row>
    <row r="15" spans="1:17" s="65" customFormat="1" outlineLevel="1">
      <c r="F15" s="104" t="s">
        <v>17</v>
      </c>
      <c r="G15" s="104"/>
      <c r="H15" s="108" t="str">
        <f>Err_Chks_BO!B1</f>
        <v>Error Checks</v>
      </c>
      <c r="I15" s="108"/>
      <c r="J15" s="108"/>
      <c r="K15" s="108"/>
      <c r="L15" s="108"/>
      <c r="M15" s="108"/>
      <c r="N15" s="108"/>
      <c r="O15" s="108"/>
      <c r="P15" s="108"/>
      <c r="Q15" s="66">
        <v>10</v>
      </c>
    </row>
    <row r="17" spans="2:17" ht="12">
      <c r="B17" s="50" t="s">
        <v>22</v>
      </c>
      <c r="Q17" s="67">
        <v>10</v>
      </c>
    </row>
  </sheetData>
  <mergeCells count="17">
    <mergeCell ref="B14:C14"/>
    <mergeCell ref="D14:P14"/>
    <mergeCell ref="F15:G15"/>
    <mergeCell ref="H15:P15"/>
    <mergeCell ref="F13:G13"/>
    <mergeCell ref="H13:P13"/>
    <mergeCell ref="F12:G12"/>
    <mergeCell ref="H12:P12"/>
    <mergeCell ref="B8:C8"/>
    <mergeCell ref="D8:P8"/>
    <mergeCell ref="F9:G9"/>
    <mergeCell ref="H9:P9"/>
    <mergeCell ref="B3:I3"/>
    <mergeCell ref="F11:G11"/>
    <mergeCell ref="H11:P11"/>
    <mergeCell ref="F10:G10"/>
    <mergeCell ref="H10:P10"/>
  </mergeCells>
  <phoneticPr fontId="0" type="noConversion"/>
  <hyperlinks>
    <hyperlink ref="B8" location="'Assumptions_SC'!A1" tooltip="Go to Assumptions" display="'Assumptions_SC'!A1" xr:uid="{00000000-0004-0000-0100-000000000000}"/>
    <hyperlink ref="D8" location="'Assumptions_SC'!A1" tooltip="Go to Assumptions" display="'Assumptions_SC'!A1" xr:uid="{00000000-0004-0000-0100-000001000000}"/>
    <hyperlink ref="F9" location="'Scenario_Illustration_BA'!A1" tooltip="Go to Scenario Illustration" display="'Scenario_Illustration_BA'!A1" xr:uid="{00000000-0004-0000-0100-000002000000}"/>
    <hyperlink ref="H9" location="'Scenario_Illustration_BA'!A1" tooltip="Go to Scenario Illustration" display="'Scenario_Illustration_BA'!A1" xr:uid="{00000000-0004-0000-0100-000003000000}"/>
    <hyperlink ref="F10" location="'Depn_Illustration_BA'!A1" tooltip="Go to Simple Depreciation Illustration" display="'Depn_Illustration_BA'!A1" xr:uid="{00000000-0004-0000-0100-000004000000}"/>
    <hyperlink ref="H10" location="'Depn_Illustration_BA'!A1" tooltip="Go to Simple Depreciation Illustration" display="'Depn_Illustration_BA'!A1" xr:uid="{00000000-0004-0000-0100-000005000000}"/>
    <hyperlink ref="F11" location="'Multiple_Ref_Cells_BA'!A1" tooltip="Go to Multiple Reference Cells Example" display="'Multiple_Ref_Cells_BA'!A1" xr:uid="{00000000-0004-0000-0100-000006000000}"/>
    <hyperlink ref="H11" location="'Multiple_Ref_Cells_BA'!A1" tooltip="Go to Multiple Reference Cells Example" display="'Multiple_Ref_Cells_BA'!A1" xr:uid="{00000000-0004-0000-0100-000007000000}"/>
    <hyperlink ref="F12" location="'Chart_Data_BA'!A1" tooltip="Go to Chart Data" display="'Chart_Data_BA'!A1" xr:uid="{00000000-0004-0000-0100-000008000000}"/>
    <hyperlink ref="H12" location="'Chart_Data_BA'!A1" tooltip="Go to Chart Data" display="'Chart_Data_BA'!A1" xr:uid="{00000000-0004-0000-0100-000009000000}"/>
    <hyperlink ref="F13" location="'Example_Chart_Output_BO'!A1" tooltip="Go to Example Chart Output" display="'Example_Chart_Output_BO'!A1" xr:uid="{00000000-0004-0000-0100-00000A000000}"/>
    <hyperlink ref="H13" location="'Example_Chart_Output_BO'!A1" tooltip="Go to Example Chart Output" display="'Example_Chart_Output_BO'!A1" xr:uid="{00000000-0004-0000-0100-00000B000000}"/>
    <hyperlink ref="B14" location="'Checks_SC'!A1" tooltip="Go to Checks" display="'Checks_SC'!A1" xr:uid="{00000000-0004-0000-0100-00000C000000}"/>
    <hyperlink ref="D14" location="'Checks_SC'!A1" tooltip="Go to Checks" display="'Checks_SC'!A1" xr:uid="{00000000-0004-0000-0100-00000D000000}"/>
    <hyperlink ref="F15" location="HL_Err_Chk" tooltip="Go to Error Checks" display="HL_Err_Chk" xr:uid="{00000000-0004-0000-0100-00000E000000}"/>
    <hyperlink ref="H15" location="HL_Err_Chk" tooltip="Go to Error Checks" display="HL_Err_Chk" xr:uid="{00000000-0004-0000-0100-00000F000000}"/>
    <hyperlink ref="Q8" location="'Assumptions_SC'!A1" tooltip="Go to Assumptions" display="'Assumptions_SC'!A1" xr:uid="{00000000-0004-0000-0100-000010000000}"/>
    <hyperlink ref="Q9" location="'Scenario_Illustration_BA'!A1" tooltip="Go to Scenario Illustration" display="'Scenario_Illustration_BA'!A1" xr:uid="{00000000-0004-0000-0100-000011000000}"/>
    <hyperlink ref="Q10" location="'Depn_Illustration_BA'!A1" tooltip="Go to Simple Depreciation Illustration" display="'Depn_Illustration_BA'!A1" xr:uid="{00000000-0004-0000-0100-000012000000}"/>
    <hyperlink ref="Q11" location="'Multiple_Ref_Cells_BA'!A1" tooltip="Go to Multiple Reference Cells Example" display="'Multiple_Ref_Cells_BA'!A1" xr:uid="{00000000-0004-0000-0100-000013000000}"/>
    <hyperlink ref="Q12" location="'Chart_Data_BA'!A1" tooltip="Go to Chart Data" display="'Chart_Data_BA'!A1" xr:uid="{00000000-0004-0000-0100-000014000000}"/>
    <hyperlink ref="Q13" location="'Example_Chart_Output_BO'!A1" tooltip="Go to Example Chart Output" display="'Example_Chart_Output_BO'!A1" xr:uid="{00000000-0004-0000-0100-000015000000}"/>
    <hyperlink ref="Q14" location="'Checks_SC'!A1" tooltip="Go to Checks" display="'Checks_SC'!A1" xr:uid="{00000000-0004-0000-0100-000016000000}"/>
    <hyperlink ref="Q15" location="'Err_Chks_BO'!A1" tooltip="Go to Error Checks" display="'Err_Chks_BO'!A1" xr:uid="{00000000-0004-0000-0100-000017000000}"/>
    <hyperlink ref="A6" location="$B$7" tooltip="Go to Top of Sheet" display="$B$7" xr:uid="{00000000-0004-0000-0100-000018000000}"/>
    <hyperlink ref="B3" location="'GC'!A1" tooltip="Go to Cover Sheet" display="'GC'!A1" xr:uid="{00000000-0004-0000-0100-000019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F20"/>
  <sheetViews>
    <sheetView showGridLines="0" zoomScaleNormal="100" workbookViewId="0"/>
  </sheetViews>
  <sheetFormatPr defaultColWidth="10.83203125" defaultRowHeight="11.25"/>
  <cols>
    <col min="1" max="2" width="10.83203125" customWidth="1"/>
    <col min="3" max="4" width="3.83203125" customWidth="1"/>
  </cols>
  <sheetData>
    <row r="1" spans="1:6">
      <c r="A1" s="5" t="s">
        <v>23</v>
      </c>
    </row>
    <row r="9" spans="1:6" ht="18">
      <c r="C9" s="1" t="s">
        <v>24</v>
      </c>
    </row>
    <row r="10" spans="1:6" ht="16.5">
      <c r="C10" s="33" t="s">
        <v>25</v>
      </c>
    </row>
    <row r="11" spans="1:6" ht="15.75">
      <c r="C11" s="4" t="str">
        <f>Model_Name</f>
        <v>OFFSET Examples</v>
      </c>
    </row>
    <row r="12" spans="1:6">
      <c r="C12" s="103" t="s">
        <v>3</v>
      </c>
      <c r="D12" s="103"/>
      <c r="E12" s="103"/>
      <c r="F12" s="103"/>
    </row>
    <row r="13" spans="1:6" ht="12.75">
      <c r="C13" s="10" t="s">
        <v>26</v>
      </c>
      <c r="D13" s="11" t="s">
        <v>27</v>
      </c>
    </row>
    <row r="17" spans="3:3">
      <c r="C17" s="2"/>
    </row>
    <row r="18" spans="3:3">
      <c r="C18" s="3"/>
    </row>
    <row r="19" spans="3:3">
      <c r="C19" s="3"/>
    </row>
    <row r="20" spans="3:3">
      <c r="C20" s="3"/>
    </row>
  </sheetData>
  <mergeCells count="1">
    <mergeCell ref="C12:F12"/>
  </mergeCells>
  <phoneticPr fontId="0" type="noConversion"/>
  <hyperlinks>
    <hyperlink ref="C12" location="HL_Home" tooltip="Go to Table of Contents" display="HL_Home" xr:uid="{00000000-0004-0000-0200-000000000000}"/>
    <hyperlink ref="C13" location="'Contents'!A1" tooltip="Go to Previous Sheet" display="'Contents'!A1" xr:uid="{00000000-0004-0000-0200-000001000000}"/>
    <hyperlink ref="D13" location="'Scenario_Illustration_BA'!A1" tooltip="Go to Next Sheet" display="'Scenario_Illustration_BA'!A1" xr:uid="{00000000-0004-0000-0200-000002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fitToPage="1"/>
  </sheetPr>
  <dimension ref="A1:K24"/>
  <sheetViews>
    <sheetView showGridLines="0" workbookViewId="0">
      <pane xSplit="1" ySplit="4" topLeftCell="B5" activePane="bottomRight" state="frozen"/>
      <selection pane="bottomRight" activeCell="B1" sqref="B1"/>
      <selection pane="bottomLeft" activeCell="A5" sqref="A5"/>
      <selection pane="topRight" activeCell="B1" sqref="B1"/>
    </sheetView>
  </sheetViews>
  <sheetFormatPr defaultColWidth="10.83203125" defaultRowHeight="11.25"/>
  <cols>
    <col min="1" max="5" width="3.83203125" style="15" customWidth="1"/>
    <col min="6" max="7" width="10.83203125" style="15" customWidth="1"/>
    <col min="8" max="8" width="20.83203125" style="15" customWidth="1"/>
    <col min="9" max="16384" width="10.83203125" style="15"/>
  </cols>
  <sheetData>
    <row r="1" spans="1:8" ht="18">
      <c r="A1" s="34" t="s">
        <v>28</v>
      </c>
      <c r="B1" s="17" t="s">
        <v>29</v>
      </c>
    </row>
    <row r="2" spans="1:8" ht="15.75">
      <c r="B2" s="16" t="str">
        <f>Model_Name</f>
        <v>OFFSET Examples</v>
      </c>
    </row>
    <row r="3" spans="1:8">
      <c r="B3" s="110" t="s">
        <v>3</v>
      </c>
      <c r="C3" s="110"/>
      <c r="D3" s="110"/>
      <c r="E3" s="110"/>
      <c r="F3" s="110"/>
    </row>
    <row r="4" spans="1:8" ht="12.75">
      <c r="A4" s="19" t="s">
        <v>14</v>
      </c>
      <c r="B4" s="20" t="s">
        <v>26</v>
      </c>
      <c r="C4" s="21" t="s">
        <v>27</v>
      </c>
      <c r="F4" s="22"/>
    </row>
    <row r="5" spans="1:8">
      <c r="B5" s="18"/>
    </row>
    <row r="7" spans="1:8" ht="12.75">
      <c r="B7" s="23" t="s">
        <v>29</v>
      </c>
    </row>
    <row r="9" spans="1:8">
      <c r="C9" s="24" t="s">
        <v>30</v>
      </c>
      <c r="H9" s="25" t="s">
        <v>31</v>
      </c>
    </row>
    <row r="10" spans="1:8" ht="15.75" customHeight="1">
      <c r="C10" s="24" t="s">
        <v>32</v>
      </c>
      <c r="H10" s="26">
        <v>1</v>
      </c>
    </row>
    <row r="11" spans="1:8" ht="15.75" customHeight="1" thickBot="1">
      <c r="C11" s="24" t="s">
        <v>33</v>
      </c>
      <c r="H11" s="26">
        <v>12</v>
      </c>
    </row>
    <row r="12" spans="1:8" ht="12" thickBot="1">
      <c r="C12" s="24" t="s">
        <v>34</v>
      </c>
      <c r="H12" s="27">
        <v>38718</v>
      </c>
    </row>
    <row r="13" spans="1:8">
      <c r="C13" s="24" t="s">
        <v>35</v>
      </c>
      <c r="H13" s="28">
        <v>20</v>
      </c>
    </row>
    <row r="14" spans="1:8">
      <c r="C14" s="24" t="s">
        <v>36</v>
      </c>
      <c r="H14" s="29" t="str">
        <f>INDEX(LU_Mths,
MONTH(Model_Start_Date)
+MOD(DD_Fin_YE_Mth-MONTH(Model_Start_Date),
CHOOSE(DD_Model_Per_Type,Mths_In_Yr,Mths_In_Half_Yr,Mths_In_Qtr,1))
-(MONTH(Model_Start_Date)
+MOD(DD_Fin_YE_Mth-MONTH(Model_Start_Date),
CHOOSE(DD_Model_Per_Type,Mths_In_Yr,Mths_In_Half_Yr,Mths_In_Qtr,1))&gt;Mths_In_Yr)*Mths_In_Yr)</f>
        <v>December</v>
      </c>
    </row>
    <row r="15" spans="1:8">
      <c r="C15" s="24" t="s">
        <v>37</v>
      </c>
      <c r="H15" s="30">
        <f>EOMONTH(DATE(YEAR(Model_Start_Date)+1*(MONTH(Model_Start_Date)&gt;MATCH(Per_1_End_Mth,LU_Mths,0)),MATCH(Per_1_End_Mth,LU_Mths,0),1),0)</f>
        <v>39082</v>
      </c>
    </row>
    <row r="16" spans="1:8">
      <c r="C16" s="24" t="s">
        <v>38</v>
      </c>
      <c r="H16" s="31" t="str">
        <f>CHOOSE(DD_Model_Per_Type,
Yr_Name,
IF(MONTH(Per_1_End_Date)=DD_Fin_YE_Mth,Half_2,
Half_1),
IF(MONTH(Per_1_End_Date)=DD_Fin_YE_Mth,Qtr_4,
IF(ABS(MONTH(Per_1_End_Date)-DD_Fin_YE_Mth)=Mths_In_Half_Yr,Qtr_2,
IF(OR(MONTH(Per_1_End_Date)-DD_Fin_YE_Mth=-Mths_In_Qtr,MONTH(Per_1_End_Date)-DD_Fin_YE_Mth=3*Mths_In_Qtr),Qtr_3,
Qtr_1))),
"M"&amp;MONTH(Per_1_End_Date)-DD_Fin_YE_Mth+(DD_Fin_YE_Mth&gt;=MONTH(Per_1_End_Date))*Mths_In_Yr)</f>
        <v>Year</v>
      </c>
    </row>
    <row r="17" spans="2:11" ht="15.75" customHeight="1">
      <c r="C17" s="24" t="s">
        <v>39</v>
      </c>
      <c r="H17" s="26">
        <v>2</v>
      </c>
    </row>
    <row r="20" spans="2:11">
      <c r="B20" s="24" t="s">
        <v>40</v>
      </c>
    </row>
    <row r="21" spans="2:11">
      <c r="B21" s="32">
        <v>1</v>
      </c>
      <c r="C21" s="109" t="s">
        <v>41</v>
      </c>
      <c r="D21" s="109"/>
      <c r="E21" s="109"/>
      <c r="F21" s="109"/>
      <c r="G21" s="109"/>
      <c r="H21" s="109"/>
      <c r="I21" s="109"/>
      <c r="J21" s="109"/>
      <c r="K21" s="109"/>
    </row>
    <row r="22" spans="2:11">
      <c r="C22" s="109"/>
      <c r="D22" s="109"/>
      <c r="E22" s="109"/>
      <c r="F22" s="109"/>
      <c r="G22" s="109"/>
      <c r="H22" s="109"/>
      <c r="I22" s="109"/>
      <c r="J22" s="109"/>
      <c r="K22" s="109"/>
    </row>
    <row r="23" spans="2:11">
      <c r="B23" s="32">
        <v>2</v>
      </c>
      <c r="C23" s="109" t="s">
        <v>42</v>
      </c>
      <c r="D23" s="109"/>
      <c r="E23" s="109"/>
      <c r="F23" s="109"/>
      <c r="G23" s="109"/>
      <c r="H23" s="109"/>
      <c r="I23" s="109"/>
      <c r="J23" s="109"/>
      <c r="K23" s="109"/>
    </row>
    <row r="24" spans="2:11">
      <c r="C24" s="109"/>
      <c r="D24" s="109"/>
      <c r="E24" s="109"/>
      <c r="F24" s="109"/>
      <c r="G24" s="109"/>
      <c r="H24" s="109"/>
      <c r="I24" s="109"/>
      <c r="J24" s="109"/>
      <c r="K24" s="109"/>
    </row>
  </sheetData>
  <mergeCells count="3">
    <mergeCell ref="C21:K22"/>
    <mergeCell ref="C23:K24"/>
    <mergeCell ref="B3:F3"/>
  </mergeCells>
  <phoneticPr fontId="0" type="noConversion"/>
  <dataValidations count="5">
    <dataValidation type="whole" showDropDown="1" showErrorMessage="1" errorTitle="Drop Down Box Cell Link" error="The value in a drop down box cell link must be a whole number within the control's lookup range rows." sqref="H10" xr:uid="{00000000-0002-0000-0300-000000000000}">
      <formula1>1</formula1>
      <formula2>ROWS(LU_Pers )</formula2>
    </dataValidation>
    <dataValidation type="whole" showDropDown="1" showErrorMessage="1" errorTitle="Drop Down Box Cell Link" error="The value in a drop down box cell link must be a whole number within the control's lookup range rows." sqref="H11" xr:uid="{00000000-0002-0000-0300-000001000000}">
      <formula1>1</formula1>
      <formula2>ROWS(LU_Mths )</formula2>
    </dataValidation>
    <dataValidation type="date" showDropDown="1" showInputMessage="1" showErrorMessage="1" errorTitle="Model Start Date" error="The entered Model Start Date assumption must be a valid date. For assistance, search for &quot;Date&quot; in Excel Help." promptTitle="Model Start Date" prompt="Enter the Model Start Date assumption here." sqref="H12" xr:uid="{00000000-0002-0000-0300-000002000000}">
      <formula1>1</formula1>
      <formula2>2862773</formula2>
    </dataValidation>
    <dataValidation type="whole" showDropDown="1" showErrorMessage="1" errorTitle="Forecast Periods" error="The entered number of Forecast Periods must be a whole number between 1 and 249." sqref="H13" xr:uid="{00000000-0002-0000-0300-000003000000}">
      <formula1>1</formula1>
      <formula2>249</formula2>
    </dataValidation>
    <dataValidation type="whole" showDropDown="1" showErrorMessage="1" errorTitle="Drop Down Box Cell Link" error="The value in a drop down box cell link must be a whole number within the control's lookup range rows." sqref="H17" xr:uid="{00000000-0002-0000-0300-000004000000}">
      <formula1>1</formula1>
      <formula2>ROWS(LU_Denom )</formula2>
    </dataValidation>
  </dataValidations>
  <hyperlinks>
    <hyperlink ref="B3" location="HL_Home" tooltip="Go to Table of Contents" display="HL_Home" xr:uid="{00000000-0004-0000-0300-000000000000}"/>
    <hyperlink ref="A4" location="$B$5" tooltip="Go to Top of Sheet" display="$B$5" xr:uid="{00000000-0004-0000-0300-000001000000}"/>
    <hyperlink ref="B4" location="'Assumptions_SC'!A1" tooltip="Go to Previous Sheet" display="'Assumptions_SC'!A1" xr:uid="{00000000-0004-0000-0300-000002000000}"/>
    <hyperlink ref="C4" location="'Chart_Data_BA'!A1" tooltip="Go to Next Sheet" display="'Chart_Data_BA'!A1" xr:uid="{00000000-0004-0000-0300-000003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IV41"/>
  <sheetViews>
    <sheetView showGridLines="0" tabSelected="1"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cols>
    <col min="1" max="5" width="3.83203125" style="15" customWidth="1"/>
    <col min="6" max="8" width="10.83203125" style="15" customWidth="1"/>
    <col min="9" max="9" width="4.1640625" style="15" customWidth="1"/>
    <col min="10" max="10" width="10.83203125" style="15" customWidth="1"/>
    <col min="11" max="11" width="4.1640625" style="15" customWidth="1"/>
    <col min="12" max="16384" width="10.83203125" style="15"/>
  </cols>
  <sheetData>
    <row r="1" spans="1:256" ht="18">
      <c r="A1" s="34" t="s">
        <v>43</v>
      </c>
      <c r="B1" s="17" t="s">
        <v>44</v>
      </c>
    </row>
    <row r="2" spans="1:256" ht="15.75">
      <c r="B2" s="16" t="str">
        <f>Model_Name</f>
        <v>OFFSET Examples</v>
      </c>
    </row>
    <row r="3" spans="1:256">
      <c r="B3" s="110" t="s">
        <v>3</v>
      </c>
      <c r="C3" s="110"/>
      <c r="D3" s="110"/>
      <c r="E3" s="110"/>
      <c r="F3" s="110"/>
    </row>
    <row r="4" spans="1:256" ht="12.75">
      <c r="A4" s="19" t="s">
        <v>14</v>
      </c>
      <c r="B4" s="20" t="s">
        <v>26</v>
      </c>
      <c r="C4" s="21" t="s">
        <v>27</v>
      </c>
      <c r="D4" s="70" t="s">
        <v>45</v>
      </c>
      <c r="F4" s="22"/>
    </row>
    <row r="5" spans="1:256">
      <c r="B5" s="18"/>
    </row>
    <row r="7" spans="1:256" ht="12.75">
      <c r="B7" s="71" t="str">
        <f>B1</f>
        <v>Scenario Illustration</v>
      </c>
    </row>
    <row r="9" spans="1:256" ht="12">
      <c r="C9" s="72" t="s">
        <v>46</v>
      </c>
    </row>
    <row r="10" spans="1:256" ht="12" thickBot="1"/>
    <row r="11" spans="1:256" ht="12" thickBot="1">
      <c r="H11" s="73" t="s">
        <v>47</v>
      </c>
      <c r="J11" s="69">
        <v>1</v>
      </c>
    </row>
    <row r="13" spans="1:256" s="18" customFormat="1" ht="12" thickBot="1">
      <c r="A13" s="15"/>
      <c r="B13" s="15"/>
      <c r="C13" s="15"/>
      <c r="D13" s="40" t="s">
        <v>48</v>
      </c>
      <c r="E13" s="15"/>
      <c r="F13" s="15"/>
      <c r="G13" s="15"/>
      <c r="H13" s="15"/>
      <c r="I13" s="15"/>
      <c r="J13" s="25" t="s">
        <v>49</v>
      </c>
      <c r="K13" s="15"/>
      <c r="L13" s="99">
        <f>N(K13)+1</f>
        <v>1</v>
      </c>
      <c r="M13" s="99">
        <f>N(L13)+1</f>
        <v>2</v>
      </c>
      <c r="N13" s="99">
        <f>N(M13)+1</f>
        <v>3</v>
      </c>
      <c r="O13" s="99">
        <f>N(N13)+1</f>
        <v>4</v>
      </c>
      <c r="P13" s="99">
        <f>N(O13)+1</f>
        <v>5</v>
      </c>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row>
    <row r="14" spans="1:256" s="76" customFormat="1" ht="12" thickBot="1">
      <c r="A14" s="15"/>
      <c r="B14" s="15"/>
      <c r="C14" s="15"/>
      <c r="D14" s="111" t="s">
        <v>50</v>
      </c>
      <c r="E14" s="111"/>
      <c r="F14" s="111"/>
      <c r="G14" s="111"/>
      <c r="H14" s="111"/>
      <c r="I14" s="15"/>
      <c r="J14" s="86">
        <f ca="1">OFFSET(K14,,$J$11)</f>
        <v>3.7</v>
      </c>
      <c r="K14" s="15"/>
      <c r="L14" s="76">
        <v>3.7</v>
      </c>
      <c r="M14" s="76">
        <v>4.1500000000000004</v>
      </c>
      <c r="N14" s="76">
        <v>3</v>
      </c>
      <c r="O14" s="76">
        <v>2.85</v>
      </c>
      <c r="P14" s="76">
        <v>2.99</v>
      </c>
    </row>
    <row r="15" spans="1:256" s="75" customFormat="1" ht="12" thickBot="1">
      <c r="A15" s="15"/>
      <c r="B15" s="15"/>
      <c r="C15" s="15"/>
      <c r="D15" s="111" t="s">
        <v>51</v>
      </c>
      <c r="E15" s="111"/>
      <c r="F15" s="111"/>
      <c r="G15" s="111"/>
      <c r="H15" s="111"/>
      <c r="I15" s="15"/>
      <c r="J15" s="87">
        <f t="shared" ref="J15:J20" ca="1" si="0">OFFSET(K15,,$J$11)</f>
        <v>0.02</v>
      </c>
      <c r="K15" s="15"/>
      <c r="L15" s="75">
        <v>0.02</v>
      </c>
      <c r="M15" s="75">
        <v>0.03</v>
      </c>
      <c r="N15" s="75">
        <v>0.04</v>
      </c>
      <c r="O15" s="75">
        <v>0.05</v>
      </c>
      <c r="P15" s="75">
        <v>0.06</v>
      </c>
    </row>
    <row r="16" spans="1:256" s="74" customFormat="1" ht="12" thickBot="1">
      <c r="A16" s="15"/>
      <c r="B16" s="15"/>
      <c r="C16" s="15"/>
      <c r="D16" s="111" t="s">
        <v>52</v>
      </c>
      <c r="E16" s="111"/>
      <c r="F16" s="111"/>
      <c r="G16" s="111"/>
      <c r="H16" s="111"/>
      <c r="I16" s="15"/>
      <c r="J16" s="88">
        <f t="shared" ca="1" si="0"/>
        <v>80000</v>
      </c>
      <c r="K16" s="15"/>
      <c r="L16" s="74">
        <v>80000</v>
      </c>
      <c r="M16" s="74">
        <v>85000</v>
      </c>
      <c r="N16" s="74">
        <v>82500</v>
      </c>
      <c r="O16" s="74">
        <v>77900</v>
      </c>
      <c r="P16" s="74">
        <v>83000</v>
      </c>
    </row>
    <row r="17" spans="1:256" s="74" customFormat="1" ht="12" thickBot="1">
      <c r="A17" s="15"/>
      <c r="B17" s="15"/>
      <c r="C17" s="15"/>
      <c r="D17" s="111" t="s">
        <v>53</v>
      </c>
      <c r="E17" s="111"/>
      <c r="F17" s="111"/>
      <c r="G17" s="111"/>
      <c r="H17" s="111"/>
      <c r="I17" s="15"/>
      <c r="J17" s="88">
        <f t="shared" ca="1" si="0"/>
        <v>200</v>
      </c>
      <c r="K17" s="15"/>
      <c r="L17" s="74">
        <v>200</v>
      </c>
      <c r="M17" s="74">
        <v>250</v>
      </c>
      <c r="N17" s="74">
        <v>300</v>
      </c>
      <c r="O17" s="74">
        <v>200</v>
      </c>
      <c r="P17" s="74">
        <v>150</v>
      </c>
    </row>
    <row r="18" spans="1:256" s="74" customFormat="1" ht="12" thickBot="1">
      <c r="A18" s="15"/>
      <c r="B18" s="15"/>
      <c r="C18" s="15"/>
      <c r="D18" s="111" t="s">
        <v>54</v>
      </c>
      <c r="E18" s="111"/>
      <c r="F18" s="111"/>
      <c r="G18" s="111"/>
      <c r="H18" s="111"/>
      <c r="I18" s="15"/>
      <c r="J18" s="86">
        <f t="shared" ca="1" si="0"/>
        <v>1</v>
      </c>
      <c r="K18" s="15"/>
      <c r="L18" s="76">
        <v>1</v>
      </c>
      <c r="M18" s="76">
        <v>1.3</v>
      </c>
      <c r="N18" s="76">
        <v>1.1000000000000001</v>
      </c>
      <c r="O18" s="76">
        <v>1.25</v>
      </c>
      <c r="P18" s="76">
        <v>1.29</v>
      </c>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256" s="75" customFormat="1" ht="12" thickBot="1">
      <c r="A19" s="15"/>
      <c r="B19" s="15"/>
      <c r="C19" s="15"/>
      <c r="D19" s="111" t="s">
        <v>55</v>
      </c>
      <c r="E19" s="111"/>
      <c r="F19" s="111"/>
      <c r="G19" s="111"/>
      <c r="H19" s="111"/>
      <c r="I19" s="15"/>
      <c r="J19" s="87">
        <f t="shared" ca="1" si="0"/>
        <v>0.03</v>
      </c>
      <c r="K19" s="15"/>
      <c r="L19" s="75">
        <v>0.03</v>
      </c>
      <c r="M19" s="75">
        <v>0.03</v>
      </c>
      <c r="N19" s="75">
        <v>0.03</v>
      </c>
      <c r="O19" s="75">
        <v>0.03</v>
      </c>
      <c r="P19" s="75">
        <v>0.03</v>
      </c>
    </row>
    <row r="20" spans="1:256" s="75" customFormat="1" ht="12" thickBot="1">
      <c r="A20" s="15"/>
      <c r="B20" s="15"/>
      <c r="C20" s="15"/>
      <c r="D20" s="111" t="s">
        <v>56</v>
      </c>
      <c r="E20" s="111"/>
      <c r="F20" s="111"/>
      <c r="G20" s="111"/>
      <c r="H20" s="111"/>
      <c r="I20" s="15"/>
      <c r="J20" s="87">
        <f t="shared" ca="1" si="0"/>
        <v>0.28000000000000003</v>
      </c>
      <c r="K20" s="15"/>
      <c r="L20" s="75">
        <v>0.28000000000000003</v>
      </c>
      <c r="M20" s="75">
        <v>0.3</v>
      </c>
      <c r="N20" s="75">
        <v>0.3</v>
      </c>
      <c r="O20" s="75">
        <v>0.28000000000000003</v>
      </c>
      <c r="P20" s="75">
        <v>0.33</v>
      </c>
    </row>
    <row r="23" spans="1:256" ht="12">
      <c r="C23" s="72" t="s">
        <v>57</v>
      </c>
    </row>
    <row r="25" spans="1:256">
      <c r="D25" s="40" t="s">
        <v>58</v>
      </c>
    </row>
    <row r="26" spans="1:256">
      <c r="L26" s="77">
        <v>1</v>
      </c>
      <c r="M26" s="77">
        <v>2</v>
      </c>
      <c r="N26" s="77">
        <v>3</v>
      </c>
      <c r="O26" s="77">
        <v>4</v>
      </c>
    </row>
    <row r="27" spans="1:256">
      <c r="L27" s="25"/>
      <c r="M27" s="25"/>
      <c r="N27" s="25"/>
      <c r="O27" s="25"/>
    </row>
    <row r="28" spans="1:256">
      <c r="J28" s="37" t="s">
        <v>59</v>
      </c>
      <c r="L28" s="79">
        <f ca="1">IF(L$26=1,$J$14,K28*(1+$J$15))</f>
        <v>3.7</v>
      </c>
      <c r="M28" s="79">
        <f ca="1">IF(M$26=1,$J$14,L28*(1+$J$15))</f>
        <v>3.7740000000000005</v>
      </c>
      <c r="N28" s="79">
        <f ca="1">IF(N$26=1,$J$14,M28*(1+$J$15))</f>
        <v>3.8494800000000007</v>
      </c>
      <c r="O28" s="79">
        <f ca="1">IF(O$26=1,$J$14,N28*(1+$J$15))</f>
        <v>3.9264696000000008</v>
      </c>
    </row>
    <row r="29" spans="1:256">
      <c r="J29" s="37" t="s">
        <v>60</v>
      </c>
      <c r="L29" s="80">
        <f ca="1">IF(L$26=1,$J$16,K29+$J$17)</f>
        <v>80000</v>
      </c>
      <c r="M29" s="80">
        <f ca="1">IF(M$26=1,$J$16,L29+$J$17)</f>
        <v>80200</v>
      </c>
      <c r="N29" s="80">
        <f ca="1">IF(N$26=1,$J$16,M29+$J$17)</f>
        <v>80400</v>
      </c>
      <c r="O29" s="80">
        <f ca="1">IF(O$26=1,$J$16,N29+$J$17)</f>
        <v>80600</v>
      </c>
    </row>
    <row r="30" spans="1:256">
      <c r="J30" s="37" t="s">
        <v>61</v>
      </c>
      <c r="L30" s="79">
        <f ca="1">IF(L$26=1,$J$18,K30*(1+$J$19))</f>
        <v>1</v>
      </c>
      <c r="M30" s="79">
        <f ca="1">IF(M$26=1,$J$18,L30*(1+$J$19))</f>
        <v>1.03</v>
      </c>
      <c r="N30" s="79">
        <f ca="1">IF(N$26=1,$J$18,M30*(1+$J$19))</f>
        <v>1.0609</v>
      </c>
      <c r="O30" s="79">
        <f ca="1">IF(O$26=1,$J$18,N30*(1+$J$19))</f>
        <v>1.092727</v>
      </c>
    </row>
    <row r="31" spans="1:256">
      <c r="J31" s="37" t="s">
        <v>56</v>
      </c>
      <c r="L31" s="78">
        <f ca="1">$J$20</f>
        <v>0.28000000000000003</v>
      </c>
      <c r="M31" s="78">
        <f ca="1">$J$20</f>
        <v>0.28000000000000003</v>
      </c>
      <c r="N31" s="78">
        <f ca="1">$J$20</f>
        <v>0.28000000000000003</v>
      </c>
      <c r="O31" s="78">
        <f ca="1">$J$20</f>
        <v>0.28000000000000003</v>
      </c>
    </row>
    <row r="32" spans="1:256">
      <c r="J32" s="37"/>
    </row>
    <row r="34" spans="10:15">
      <c r="L34" s="81">
        <f>L26</f>
        <v>1</v>
      </c>
      <c r="M34" s="81">
        <f>M26</f>
        <v>2</v>
      </c>
      <c r="N34" s="81">
        <f>N26</f>
        <v>3</v>
      </c>
      <c r="O34" s="81">
        <f>O26</f>
        <v>4</v>
      </c>
    </row>
    <row r="36" spans="10:15">
      <c r="J36" s="15" t="s">
        <v>62</v>
      </c>
      <c r="L36" s="82">
        <f ca="1">L29*L28</f>
        <v>296000</v>
      </c>
      <c r="M36" s="82">
        <f ca="1">M29*M28</f>
        <v>302674.80000000005</v>
      </c>
      <c r="N36" s="82">
        <f ca="1">N29*N28</f>
        <v>309498.19200000004</v>
      </c>
      <c r="O36" s="82">
        <f ca="1">O29*O28</f>
        <v>316473.44976000005</v>
      </c>
    </row>
    <row r="37" spans="10:15">
      <c r="J37" s="15" t="s">
        <v>63</v>
      </c>
      <c r="L37" s="83">
        <f ca="1">-L30*L29</f>
        <v>-80000</v>
      </c>
      <c r="M37" s="83">
        <f ca="1">-M30*M29</f>
        <v>-82606</v>
      </c>
      <c r="N37" s="83">
        <f ca="1">-N30*N29</f>
        <v>-85296.36</v>
      </c>
      <c r="O37" s="83">
        <f ca="1">-O30*O29</f>
        <v>-88073.796199999997</v>
      </c>
    </row>
    <row r="38" spans="10:15">
      <c r="J38" s="15" t="s">
        <v>64</v>
      </c>
      <c r="L38" s="84">
        <f ca="1">SUM(L36:L37)</f>
        <v>216000</v>
      </c>
      <c r="M38" s="84">
        <f ca="1">SUM(M36:M37)</f>
        <v>220068.80000000005</v>
      </c>
      <c r="N38" s="84">
        <f ca="1">SUM(N36:N37)</f>
        <v>224201.83200000005</v>
      </c>
      <c r="O38" s="84">
        <f ca="1">SUM(O36:O37)</f>
        <v>228399.65356000006</v>
      </c>
    </row>
    <row r="39" spans="10:15">
      <c r="J39" s="15" t="s">
        <v>65</v>
      </c>
      <c r="L39" s="82">
        <f ca="1">-L38*L31</f>
        <v>-60480.000000000007</v>
      </c>
      <c r="M39" s="82">
        <f ca="1">-M38*M31</f>
        <v>-61619.264000000017</v>
      </c>
      <c r="N39" s="82">
        <f ca="1">-N38*N31</f>
        <v>-62776.512960000022</v>
      </c>
      <c r="O39" s="82">
        <f ca="1">-O38*O31</f>
        <v>-63951.902996800025</v>
      </c>
    </row>
    <row r="40" spans="10:15" ht="12" thickBot="1">
      <c r="J40" s="15" t="s">
        <v>66</v>
      </c>
      <c r="L40" s="85">
        <f ca="1">SUM(L38:L39)</f>
        <v>155520</v>
      </c>
      <c r="M40" s="85">
        <f ca="1">SUM(M38:M39)</f>
        <v>158449.53600000002</v>
      </c>
      <c r="N40" s="85">
        <f ca="1">SUM(N38:N39)</f>
        <v>161425.31904000003</v>
      </c>
      <c r="O40" s="85">
        <f ca="1">SUM(O38:O39)</f>
        <v>164447.75056320004</v>
      </c>
    </row>
    <row r="41" spans="10:15" ht="12" thickTop="1"/>
  </sheetData>
  <mergeCells count="8">
    <mergeCell ref="B3:F3"/>
    <mergeCell ref="D18:H18"/>
    <mergeCell ref="D19:H19"/>
    <mergeCell ref="D20:H20"/>
    <mergeCell ref="D14:H14"/>
    <mergeCell ref="D15:H15"/>
    <mergeCell ref="D16:H16"/>
    <mergeCell ref="D17:H17"/>
  </mergeCells>
  <phoneticPr fontId="0" type="noConversion"/>
  <conditionalFormatting sqref="L14:IV20">
    <cfRule type="expression" dxfId="9" priority="1" stopIfTrue="1">
      <formula>L$13=$J$11</formula>
    </cfRule>
    <cfRule type="expression" dxfId="8" priority="2" stopIfTrue="1">
      <formula>L$13=""</formula>
    </cfRule>
  </conditionalFormatting>
  <dataValidations count="1">
    <dataValidation type="whole" operator="greaterThan" allowBlank="1" showDropDown="1" showErrorMessage="1" errorTitle="Invalid Assumption" error="Assumption must be an integer greater than zero." sqref="J11" xr:uid="{00000000-0002-0000-0400-000000000000}">
      <formula1>0</formula1>
    </dataValidation>
  </dataValidations>
  <hyperlinks>
    <hyperlink ref="D4" location="HL_Err_Chk" tooltip="Go to  Error Checks" display="HL_Err_Chk" xr:uid="{00000000-0004-0000-0400-000000000000}"/>
    <hyperlink ref="B3" location="HL_Home" tooltip="Go to Table of Contents" display="HL_Home" xr:uid="{00000000-0004-0000-0400-000001000000}"/>
    <hyperlink ref="A4" location="$B$5" tooltip="Go to Top of Sheet" display="$B$5" xr:uid="{00000000-0004-0000-0400-000002000000}"/>
    <hyperlink ref="B4" location="'Assumptions_SC'!A1" tooltip="Go to Previous Sheet" display="'Assumptions_SC'!A1" xr:uid="{00000000-0004-0000-0400-000003000000}"/>
    <hyperlink ref="C4" location="'Depn_Illustration_BA'!A1" tooltip="Go to Next Sheet" display="'Depn_Illustration_BA'!A1" xr:uid="{00000000-0004-0000-0400-000004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N30"/>
  <sheetViews>
    <sheetView showGridLines="0"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cols>
    <col min="1" max="5" width="3.83203125" style="15" customWidth="1"/>
    <col min="6" max="16384" width="10.83203125" style="15"/>
  </cols>
  <sheetData>
    <row r="1" spans="1:14" ht="18">
      <c r="A1" s="34" t="s">
        <v>43</v>
      </c>
      <c r="B1" s="17" t="s">
        <v>67</v>
      </c>
    </row>
    <row r="2" spans="1:14" ht="15.75">
      <c r="B2" s="16" t="str">
        <f>Model_Name</f>
        <v>OFFSET Examples</v>
      </c>
    </row>
    <row r="3" spans="1:14">
      <c r="B3" s="110" t="s">
        <v>3</v>
      </c>
      <c r="C3" s="110"/>
      <c r="D3" s="110"/>
      <c r="E3" s="110"/>
      <c r="F3" s="110"/>
    </row>
    <row r="4" spans="1:14" ht="12.75">
      <c r="A4" s="19" t="s">
        <v>14</v>
      </c>
      <c r="B4" s="20" t="s">
        <v>26</v>
      </c>
      <c r="C4" s="21" t="s">
        <v>27</v>
      </c>
      <c r="D4" s="70" t="s">
        <v>45</v>
      </c>
      <c r="F4" s="22"/>
    </row>
    <row r="5" spans="1:14">
      <c r="B5" s="18"/>
    </row>
    <row r="7" spans="1:14" ht="12.75">
      <c r="B7" s="71" t="str">
        <f>B1</f>
        <v>Simple Depreciation Illustration</v>
      </c>
    </row>
    <row r="9" spans="1:14" ht="12">
      <c r="C9" s="72" t="s">
        <v>68</v>
      </c>
    </row>
    <row r="10" spans="1:14" ht="12" thickBot="1"/>
    <row r="11" spans="1:14" ht="12" thickBot="1">
      <c r="D11" s="40" t="s">
        <v>69</v>
      </c>
      <c r="H11" s="90">
        <v>3</v>
      </c>
    </row>
    <row r="13" spans="1:14" ht="12" thickBot="1">
      <c r="J13" s="25">
        <v>2009</v>
      </c>
      <c r="K13" s="25">
        <v>2010</v>
      </c>
      <c r="L13" s="25">
        <v>2011</v>
      </c>
      <c r="M13" s="25">
        <v>2012</v>
      </c>
      <c r="N13" s="25">
        <v>2013</v>
      </c>
    </row>
    <row r="14" spans="1:14" ht="12" thickBot="1">
      <c r="D14" s="40" t="s">
        <v>70</v>
      </c>
      <c r="J14" s="74">
        <v>500</v>
      </c>
      <c r="K14" s="74">
        <v>600</v>
      </c>
      <c r="L14" s="74">
        <v>700</v>
      </c>
      <c r="M14" s="74">
        <v>800</v>
      </c>
      <c r="N14" s="74">
        <v>900</v>
      </c>
    </row>
    <row r="17" spans="3:14">
      <c r="C17" s="40" t="s">
        <v>71</v>
      </c>
    </row>
    <row r="18" spans="3:14">
      <c r="J18" s="29">
        <f>J13</f>
        <v>2009</v>
      </c>
      <c r="K18" s="29">
        <f>K13</f>
        <v>2010</v>
      </c>
      <c r="L18" s="29">
        <f>L13</f>
        <v>2011</v>
      </c>
      <c r="M18" s="29">
        <f>M13</f>
        <v>2012</v>
      </c>
      <c r="N18" s="29">
        <f>N13</f>
        <v>2013</v>
      </c>
    </row>
    <row r="19" spans="3:14">
      <c r="F19" s="94" t="str">
        <f ca="1">OFFSET($I$18,,ROWS($F$19:$F19))&amp;" Capex Depreciation Profile"</f>
        <v>2009 Capex Depreciation Profile</v>
      </c>
      <c r="G19" s="95"/>
      <c r="H19" s="95"/>
      <c r="J19" s="92">
        <f>IF($H$11,MIN($J$14/$H$11,$J$14-SUM($I19:I19)),)</f>
        <v>166.66666666666666</v>
      </c>
      <c r="K19" s="92">
        <f>IF($H$11,MIN($J$14/$H$11,$J$14-SUM($I19:J19)),)</f>
        <v>166.66666666666666</v>
      </c>
      <c r="L19" s="92">
        <f>IF($H$11,MIN($J$14/$H$11,$J$14-SUM($I19:K19)),)</f>
        <v>166.66666666666666</v>
      </c>
      <c r="M19" s="92">
        <f>IF($H$11,MIN($J$14/$H$11,$J$14-SUM($I19:L19)),)</f>
        <v>0</v>
      </c>
      <c r="N19" s="92">
        <f>IF($H$11,MIN($J$14/$H$11,$J$14-SUM($I19:M19)),)</f>
        <v>0</v>
      </c>
    </row>
    <row r="20" spans="3:14">
      <c r="F20" s="94" t="str">
        <f ca="1">OFFSET($I$18,,ROWS($F$19:$F20))&amp;" Capex Depreciation Profile"</f>
        <v>2010 Capex Depreciation Profile</v>
      </c>
      <c r="G20" s="95"/>
      <c r="H20" s="95"/>
      <c r="K20" s="92">
        <f>IF($H$11,MIN($K$14/$H$11,$K$14-SUM($I20:J20)),)</f>
        <v>200</v>
      </c>
      <c r="L20" s="92">
        <f>IF($H$11,MIN($K$14/$H$11,$K$14-SUM($I20:K20)),)</f>
        <v>200</v>
      </c>
      <c r="M20" s="92">
        <f>IF($H$11,MIN($K$14/$H$11,$K$14-SUM($I20:L20)),)</f>
        <v>200</v>
      </c>
      <c r="N20" s="92">
        <f>IF($H$11,MIN($K$14/$H$11,$K$14-SUM($I20:M20)),)</f>
        <v>0</v>
      </c>
    </row>
    <row r="21" spans="3:14">
      <c r="F21" s="94" t="str">
        <f ca="1">OFFSET($I$18,,ROWS($F$19:$F21))&amp;" Capex Depreciation Profile"</f>
        <v>2011 Capex Depreciation Profile</v>
      </c>
      <c r="G21" s="95"/>
      <c r="H21" s="95"/>
      <c r="L21" s="92">
        <f>IF($H$11,MIN($L$14/$H$11,$L$14-SUM($I21:K21)),)</f>
        <v>233.33333333333334</v>
      </c>
      <c r="M21" s="92">
        <f>IF($H$11,MIN($L$14/$H$11,$L$14-SUM($I21:L21)),)</f>
        <v>233.33333333333334</v>
      </c>
      <c r="N21" s="92">
        <f>IF($H$11,MIN($L$14/$H$11,$L$14-SUM($I21:M21)),)</f>
        <v>233.33333333333331</v>
      </c>
    </row>
    <row r="22" spans="3:14">
      <c r="F22" s="94" t="str">
        <f ca="1">OFFSET($I$18,,ROWS($F$19:$F22))&amp;" Capex Depreciation Profile"</f>
        <v>2012 Capex Depreciation Profile</v>
      </c>
      <c r="G22" s="95"/>
      <c r="H22" s="95"/>
      <c r="M22" s="92">
        <f>IF($H$11,MIN($M$14/$H$11,$M$14-SUM($I22:L22)),)</f>
        <v>266.66666666666669</v>
      </c>
      <c r="N22" s="92">
        <f>IF($H$11,MIN($M$14/$H$11,$M$14-SUM($I22:M22)),)</f>
        <v>266.66666666666669</v>
      </c>
    </row>
    <row r="23" spans="3:14">
      <c r="F23" s="94" t="str">
        <f ca="1">OFFSET($I$18,,ROWS($F$19:$F23))&amp;" Capex Depreciation Profile"</f>
        <v>2013 Capex Depreciation Profile</v>
      </c>
      <c r="G23" s="95"/>
      <c r="H23" s="95"/>
      <c r="N23" s="92">
        <f>IF($H$11,MIN($N$14/$H$11,$N$14-SUM($I23:M23)),)</f>
        <v>300</v>
      </c>
    </row>
    <row r="24" spans="3:14" ht="12" thickBot="1">
      <c r="F24" s="40" t="s">
        <v>72</v>
      </c>
      <c r="J24" s="93">
        <f>SUM(J19:J23)</f>
        <v>166.66666666666666</v>
      </c>
      <c r="K24" s="93">
        <f>SUM(K19:K23)</f>
        <v>366.66666666666663</v>
      </c>
      <c r="L24" s="93">
        <f>SUM(L19:L23)</f>
        <v>600</v>
      </c>
      <c r="M24" s="93">
        <f>SUM(M19:M23)</f>
        <v>700</v>
      </c>
      <c r="N24" s="93">
        <f>SUM(N19:N23)</f>
        <v>800</v>
      </c>
    </row>
    <row r="25" spans="3:14" ht="12" thickTop="1"/>
    <row r="27" spans="3:14">
      <c r="C27" s="40" t="s">
        <v>73</v>
      </c>
    </row>
    <row r="28" spans="3:14">
      <c r="J28" s="29">
        <f>J18</f>
        <v>2009</v>
      </c>
      <c r="K28" s="29">
        <f>K18</f>
        <v>2010</v>
      </c>
      <c r="L28" s="29">
        <f>L18</f>
        <v>2011</v>
      </c>
      <c r="M28" s="29">
        <f>M18</f>
        <v>2012</v>
      </c>
      <c r="N28" s="29">
        <f>N18</f>
        <v>2013</v>
      </c>
    </row>
    <row r="29" spans="3:14" ht="12" thickBot="1">
      <c r="F29" s="89" t="str">
        <f>F24</f>
        <v>Total Depreciation</v>
      </c>
      <c r="J29" s="96">
        <f ca="1">IF($H$11,SUM(OFFSET(J$14,,,1,-MIN($H$11,COLUMNS($J$28:J$28))))/$H$11,)</f>
        <v>166.66666666666666</v>
      </c>
      <c r="K29" s="96">
        <f ca="1">IF($H$11,SUM(OFFSET(K$14,,,1,-MIN($H$11,COLUMNS($J$28:K$28))))/$H$11,)</f>
        <v>366.66666666666669</v>
      </c>
      <c r="L29" s="96">
        <f ca="1">IF($H$11,SUM(OFFSET(L$14,,,1,-MIN($H$11,COLUMNS($J$28:L$28))))/$H$11,)</f>
        <v>600</v>
      </c>
      <c r="M29" s="96">
        <f ca="1">IF($H$11,SUM(OFFSET(M$14,,,1,-MIN($H$11,COLUMNS($J$28:M$28))))/$H$11,)</f>
        <v>700</v>
      </c>
      <c r="N29" s="96">
        <f ca="1">IF($H$11,SUM(OFFSET(N$14,,,1,-MIN($H$11,COLUMNS($J$28:N$28))))/$H$11,)</f>
        <v>800</v>
      </c>
    </row>
    <row r="30" spans="3:14" ht="12" thickTop="1"/>
  </sheetData>
  <mergeCells count="1">
    <mergeCell ref="B3:F3"/>
  </mergeCells>
  <phoneticPr fontId="0" type="noConversion"/>
  <dataValidations disablePrompts="1" count="1">
    <dataValidation type="whole" allowBlank="1" showErrorMessage="1" errorTitle="Invalid Assumption" error="Assumption must be an integer between 1 and 5." sqref="H11" xr:uid="{00000000-0002-0000-0500-000000000000}">
      <formula1>1</formula1>
      <formula2>5</formula2>
    </dataValidation>
  </dataValidations>
  <hyperlinks>
    <hyperlink ref="D4" location="HL_Err_Chk" tooltip="Go to  Error Checks" display="HL_Err_Chk" xr:uid="{00000000-0004-0000-0500-000000000000}"/>
    <hyperlink ref="B3" location="HL_Home" tooltip="Go to Table of Contents" display="HL_Home" xr:uid="{00000000-0004-0000-0500-000001000000}"/>
    <hyperlink ref="A4" location="$B$5" tooltip="Go to Top of Sheet" display="$B$5" xr:uid="{00000000-0004-0000-0500-000002000000}"/>
    <hyperlink ref="B4" location="'Scenario_Illustration_BA'!A1" tooltip="Go to Previous Sheet" display="'Scenario_Illustration_BA'!A1" xr:uid="{00000000-0004-0000-0500-000003000000}"/>
    <hyperlink ref="C4" location="'Multiple_Ref_Cells_BA'!A1" tooltip="Go to Next Sheet" display="'Multiple_Ref_Cells_BA'!A1" xr:uid="{00000000-0004-0000-0500-000004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S20"/>
  <sheetViews>
    <sheetView showGridLines="0"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cols>
    <col min="1" max="5" width="3.83203125" style="15" customWidth="1"/>
    <col min="6" max="16384" width="10.83203125" style="15"/>
  </cols>
  <sheetData>
    <row r="1" spans="1:19" ht="18">
      <c r="A1" s="34" t="s">
        <v>43</v>
      </c>
      <c r="B1" s="17" t="s">
        <v>74</v>
      </c>
    </row>
    <row r="2" spans="1:19" ht="15.75">
      <c r="B2" s="16" t="str">
        <f>Model_Name</f>
        <v>OFFSET Examples</v>
      </c>
    </row>
    <row r="3" spans="1:19">
      <c r="B3" s="110" t="s">
        <v>3</v>
      </c>
      <c r="C3" s="110"/>
      <c r="D3" s="110"/>
      <c r="E3" s="110"/>
      <c r="F3" s="110"/>
    </row>
    <row r="4" spans="1:19" ht="12.75">
      <c r="A4" s="19" t="s">
        <v>14</v>
      </c>
      <c r="B4" s="20" t="s">
        <v>26</v>
      </c>
      <c r="C4" s="21" t="s">
        <v>27</v>
      </c>
      <c r="D4" s="70" t="s">
        <v>45</v>
      </c>
      <c r="F4" s="22"/>
    </row>
    <row r="5" spans="1:19">
      <c r="B5" s="18"/>
    </row>
    <row r="7" spans="1:19" ht="12.75">
      <c r="B7" s="39" t="s">
        <v>75</v>
      </c>
    </row>
    <row r="9" spans="1:19" ht="12.75" thickBot="1">
      <c r="C9" s="72" t="s">
        <v>76</v>
      </c>
      <c r="H9" s="97" t="s">
        <v>77</v>
      </c>
      <c r="I9" s="97" t="s">
        <v>78</v>
      </c>
      <c r="J9" s="97" t="s">
        <v>79</v>
      </c>
      <c r="K9" s="97" t="s">
        <v>80</v>
      </c>
      <c r="L9" s="97" t="s">
        <v>81</v>
      </c>
      <c r="M9" s="97" t="s">
        <v>82</v>
      </c>
      <c r="N9" s="97" t="s">
        <v>83</v>
      </c>
      <c r="O9" s="97" t="s">
        <v>84</v>
      </c>
      <c r="P9" s="97" t="s">
        <v>85</v>
      </c>
      <c r="Q9" s="97" t="s">
        <v>86</v>
      </c>
      <c r="R9" s="97" t="s">
        <v>87</v>
      </c>
      <c r="S9" s="97" t="s">
        <v>88</v>
      </c>
    </row>
    <row r="10" spans="1:19" ht="12" thickBot="1">
      <c r="C10" s="37" t="s">
        <v>89</v>
      </c>
      <c r="H10" s="100">
        <v>100</v>
      </c>
      <c r="I10" s="100">
        <v>105</v>
      </c>
      <c r="J10" s="100">
        <v>110</v>
      </c>
      <c r="K10" s="100">
        <v>115</v>
      </c>
      <c r="L10" s="100">
        <v>120</v>
      </c>
      <c r="M10" s="100">
        <v>125</v>
      </c>
      <c r="N10" s="100">
        <v>130</v>
      </c>
      <c r="O10" s="100">
        <v>135</v>
      </c>
      <c r="P10" s="100">
        <v>140</v>
      </c>
      <c r="Q10" s="100">
        <v>145</v>
      </c>
      <c r="R10" s="100">
        <v>150</v>
      </c>
      <c r="S10" s="100">
        <v>155</v>
      </c>
    </row>
    <row r="11" spans="1:19" ht="12" thickBot="1">
      <c r="C11" s="37" t="s">
        <v>90</v>
      </c>
      <c r="H11" s="100">
        <v>200</v>
      </c>
      <c r="I11" s="100">
        <v>205</v>
      </c>
      <c r="J11" s="100">
        <v>210</v>
      </c>
      <c r="K11" s="100">
        <v>215</v>
      </c>
      <c r="L11" s="100">
        <v>220</v>
      </c>
      <c r="M11" s="100">
        <v>225</v>
      </c>
      <c r="N11" s="100">
        <v>230</v>
      </c>
      <c r="O11" s="100">
        <v>235</v>
      </c>
      <c r="P11" s="100">
        <v>240</v>
      </c>
      <c r="Q11" s="100">
        <v>245</v>
      </c>
      <c r="R11" s="100">
        <v>250</v>
      </c>
      <c r="S11" s="100">
        <v>255</v>
      </c>
    </row>
    <row r="12" spans="1:19" ht="12" thickBot="1">
      <c r="C12" s="37" t="s">
        <v>91</v>
      </c>
      <c r="H12" s="100">
        <v>300</v>
      </c>
      <c r="I12" s="100">
        <v>305</v>
      </c>
      <c r="J12" s="100">
        <v>310</v>
      </c>
      <c r="K12" s="100">
        <v>315</v>
      </c>
      <c r="L12" s="100">
        <v>320</v>
      </c>
      <c r="M12" s="100">
        <v>325</v>
      </c>
      <c r="N12" s="100">
        <v>330</v>
      </c>
      <c r="O12" s="100">
        <v>335</v>
      </c>
      <c r="P12" s="100">
        <v>340</v>
      </c>
      <c r="Q12" s="100">
        <v>345</v>
      </c>
      <c r="R12" s="100">
        <v>350</v>
      </c>
      <c r="S12" s="100">
        <v>355</v>
      </c>
    </row>
    <row r="13" spans="1:19" ht="12" thickBot="1">
      <c r="C13" s="37" t="s">
        <v>92</v>
      </c>
      <c r="H13" s="100">
        <v>400</v>
      </c>
      <c r="I13" s="100">
        <v>405</v>
      </c>
      <c r="J13" s="100">
        <v>410</v>
      </c>
      <c r="K13" s="100">
        <v>415</v>
      </c>
      <c r="L13" s="100">
        <v>420</v>
      </c>
      <c r="M13" s="100">
        <v>425</v>
      </c>
      <c r="N13" s="100">
        <v>430</v>
      </c>
      <c r="O13" s="100">
        <v>435</v>
      </c>
      <c r="P13" s="100">
        <v>440</v>
      </c>
      <c r="Q13" s="100">
        <v>445</v>
      </c>
      <c r="R13" s="100">
        <v>450</v>
      </c>
      <c r="S13" s="100">
        <v>455</v>
      </c>
    </row>
    <row r="14" spans="1:19" ht="12" thickBot="1">
      <c r="C14" s="37" t="s">
        <v>93</v>
      </c>
      <c r="H14" s="100">
        <v>500</v>
      </c>
      <c r="I14" s="100">
        <v>505</v>
      </c>
      <c r="J14" s="100">
        <v>510</v>
      </c>
      <c r="K14" s="100">
        <v>515</v>
      </c>
      <c r="L14" s="100">
        <v>520</v>
      </c>
      <c r="M14" s="100">
        <v>525</v>
      </c>
      <c r="N14" s="100">
        <v>530</v>
      </c>
      <c r="O14" s="100">
        <v>535</v>
      </c>
      <c r="P14" s="100">
        <v>540</v>
      </c>
      <c r="Q14" s="100">
        <v>545</v>
      </c>
      <c r="R14" s="100">
        <v>550</v>
      </c>
      <c r="S14" s="100">
        <v>555</v>
      </c>
    </row>
    <row r="16" spans="1:19" ht="12" thickBot="1"/>
    <row r="17" spans="3:8" ht="12" thickBot="1">
      <c r="C17" s="40" t="s">
        <v>94</v>
      </c>
      <c r="H17" s="90">
        <v>2</v>
      </c>
    </row>
    <row r="19" spans="3:8" ht="12" thickBot="1">
      <c r="C19" s="91" t="str">
        <f>"Operating Costs - Month "&amp;H17</f>
        <v>Operating Costs - Month 2</v>
      </c>
      <c r="H19" s="98">
        <f ca="1">SUM(OFFSET(G10:G14,0,H17))</f>
        <v>1525</v>
      </c>
    </row>
    <row r="20" spans="3:8" ht="12" thickTop="1"/>
  </sheetData>
  <mergeCells count="1">
    <mergeCell ref="B3:F3"/>
  </mergeCells>
  <phoneticPr fontId="0" type="noConversion"/>
  <dataValidations count="1">
    <dataValidation type="whole" allowBlank="1" showErrorMessage="1" errorTitle="Invalid Assumption" error="Assumption must be an integer between 1 and 12." sqref="H17" xr:uid="{00000000-0002-0000-0600-000000000000}">
      <formula1>1</formula1>
      <formula2>12</formula2>
    </dataValidation>
  </dataValidations>
  <hyperlinks>
    <hyperlink ref="D4" location="HL_Err_Chk" tooltip="Go to  Error Checks" display="HL_Err_Chk" xr:uid="{00000000-0004-0000-0600-000000000000}"/>
    <hyperlink ref="B3" location="HL_Home" tooltip="Go to Table of Contents" display="HL_Home" xr:uid="{00000000-0004-0000-0600-000001000000}"/>
    <hyperlink ref="A4" location="$B$5" tooltip="Go to Top of Sheet" display="$B$5" xr:uid="{00000000-0004-0000-0600-000002000000}"/>
    <hyperlink ref="B4" location="'Depn_Illustration_BA'!A1" tooltip="Go to Previous Sheet" display="'Depn_Illustration_BA'!A1" xr:uid="{00000000-0004-0000-0600-000003000000}"/>
    <hyperlink ref="C4" location="'Chart_Data_BA'!A1" tooltip="Go to Next Sheet" display="'Chart_Data_BA'!A1" xr:uid="{00000000-0004-0000-0600-000004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autoPageBreaks="0"/>
  </sheetPr>
  <dimension ref="A1:L16"/>
  <sheetViews>
    <sheetView showGridLines="0" zoomScaleNormal="100" workbookViewId="0">
      <pane xSplit="1" ySplit="4" topLeftCell="B5" activePane="bottomRight" state="frozen"/>
      <selection pane="bottomRight"/>
      <selection pane="bottomLeft" activeCell="K25" sqref="K25"/>
      <selection pane="topRight" activeCell="K25" sqref="K25"/>
    </sheetView>
  </sheetViews>
  <sheetFormatPr defaultColWidth="10.83203125" defaultRowHeight="11.25"/>
  <cols>
    <col min="1" max="5" width="3.83203125" style="15" customWidth="1"/>
    <col min="6" max="16384" width="10.83203125" style="15"/>
  </cols>
  <sheetData>
    <row r="1" spans="1:12" ht="18">
      <c r="A1" s="34" t="s">
        <v>43</v>
      </c>
      <c r="B1" s="17" t="s">
        <v>95</v>
      </c>
    </row>
    <row r="2" spans="1:12" ht="15.75">
      <c r="B2" s="16" t="str">
        <f>Model_Name</f>
        <v>OFFSET Examples</v>
      </c>
    </row>
    <row r="3" spans="1:12">
      <c r="B3" s="110" t="s">
        <v>3</v>
      </c>
      <c r="C3" s="110"/>
      <c r="D3" s="110"/>
      <c r="E3" s="110"/>
      <c r="F3" s="110"/>
    </row>
    <row r="4" spans="1:12" ht="12.75">
      <c r="A4" s="19" t="s">
        <v>14</v>
      </c>
      <c r="B4" s="20" t="s">
        <v>26</v>
      </c>
      <c r="C4" s="21" t="s">
        <v>27</v>
      </c>
      <c r="F4" s="22"/>
    </row>
    <row r="5" spans="1:12">
      <c r="B5" s="18"/>
    </row>
    <row r="7" spans="1:12" ht="12.75">
      <c r="B7" s="39" t="s">
        <v>96</v>
      </c>
    </row>
    <row r="9" spans="1:12" ht="17.25" customHeight="1">
      <c r="D9" s="40" t="s">
        <v>97</v>
      </c>
      <c r="H9" s="41" t="b">
        <v>1</v>
      </c>
      <c r="I9" s="41" t="b">
        <v>0</v>
      </c>
      <c r="J9" s="41" t="b">
        <v>1</v>
      </c>
      <c r="K9" s="41" t="b">
        <v>0</v>
      </c>
      <c r="L9" s="41" t="b">
        <v>1</v>
      </c>
    </row>
    <row r="10" spans="1:12" ht="17.25" customHeight="1" thickBot="1">
      <c r="H10" s="42">
        <f>(MAX($G$10:G$10)+H$9)*H$9</f>
        <v>1</v>
      </c>
      <c r="I10" s="42">
        <f>(MAX($G$10:H$10)+I$9)*I$9</f>
        <v>0</v>
      </c>
      <c r="J10" s="42">
        <f>(MAX($G$10:I$10)+J$9)*J$9</f>
        <v>2</v>
      </c>
      <c r="K10" s="42">
        <f>(MAX($G$10:J$10)+K$9)*K$9</f>
        <v>0</v>
      </c>
      <c r="L10" s="42">
        <f>(MAX($G$10:K$10)+L$9)*L$9</f>
        <v>3</v>
      </c>
    </row>
    <row r="11" spans="1:12" ht="17.25" customHeight="1" thickBot="1">
      <c r="D11" s="40" t="s">
        <v>98</v>
      </c>
      <c r="H11" s="45" t="s">
        <v>99</v>
      </c>
      <c r="I11" s="45" t="s">
        <v>100</v>
      </c>
      <c r="J11" s="45" t="s">
        <v>101</v>
      </c>
      <c r="K11" s="45" t="s">
        <v>102</v>
      </c>
      <c r="L11" s="45" t="s">
        <v>103</v>
      </c>
    </row>
    <row r="12" spans="1:12" ht="17.25" customHeight="1" thickBot="1">
      <c r="H12" s="46"/>
      <c r="I12" s="46"/>
      <c r="J12" s="46"/>
      <c r="K12" s="46"/>
      <c r="L12" s="46"/>
    </row>
    <row r="13" spans="1:12" ht="17.25" customHeight="1" thickBot="1">
      <c r="D13" s="40" t="s">
        <v>104</v>
      </c>
      <c r="H13" s="69">
        <v>10</v>
      </c>
      <c r="I13" s="69">
        <v>20</v>
      </c>
      <c r="J13" s="69">
        <v>30</v>
      </c>
      <c r="K13" s="69">
        <v>40</v>
      </c>
      <c r="L13" s="69">
        <v>50</v>
      </c>
    </row>
    <row r="16" spans="1:12">
      <c r="D16" s="37" t="s">
        <v>105</v>
      </c>
      <c r="G16" s="52">
        <f>IF(ISERROR(H16),1,(H16&lt;&gt;0)*1)</f>
        <v>0</v>
      </c>
      <c r="H16" s="44">
        <f>(MAX(H10:L10)=0)*1</f>
        <v>0</v>
      </c>
    </row>
  </sheetData>
  <mergeCells count="1">
    <mergeCell ref="B3:F3"/>
  </mergeCells>
  <phoneticPr fontId="0" type="noConversion"/>
  <conditionalFormatting sqref="G16:H16">
    <cfRule type="cellIs" dxfId="7" priority="1" stopIfTrue="1" operator="notEqual">
      <formula>0</formula>
    </cfRule>
  </conditionalFormatting>
  <conditionalFormatting sqref="H11:L11 H13:L13">
    <cfRule type="expression" dxfId="6" priority="2" stopIfTrue="1">
      <formula>H$9=FALSE</formula>
    </cfRule>
  </conditionalFormatting>
  <dataValidations count="2">
    <dataValidation type="custom" showDropDown="1" showErrorMessage="1" errorTitle="Check Box Cell Link" error="The value in an option button cell link must be either &quot;TRUE&quot; or &quot;FALSE&quot;" sqref="H9:L9" xr:uid="{00000000-0002-0000-0700-000000000000}">
      <formula1>ISLOGICAL(H9)</formula1>
    </dataValidation>
    <dataValidation type="custom" showErrorMessage="1" errorTitle="Invalid Assumption" error="Assumption must be a number." sqref="H13:L13" xr:uid="{00000000-0002-0000-0700-000001000000}">
      <formula1>NOT(ISERROR(H13/1))</formula1>
    </dataValidation>
  </dataValidations>
  <hyperlinks>
    <hyperlink ref="B3" location="HL_Home" tooltip="Go to Table of Contents" display="HL_Home" xr:uid="{00000000-0004-0000-0700-000000000000}"/>
    <hyperlink ref="A4" location="$B$5" tooltip="Go to Top of Sheet" display="$B$5" xr:uid="{00000000-0004-0000-0700-000001000000}"/>
    <hyperlink ref="B4" location="'Multiple_Ref_Cells_BA'!A1" tooltip="Go to Previous Sheet" display="'Multiple_Ref_Cells_BA'!A1" xr:uid="{00000000-0004-0000-0700-000002000000}"/>
    <hyperlink ref="C4" location="'Example_Chart_Output_BO'!A1" tooltip="Go to Next Sheet" display="'Example_Chart_Output_BO'!A1" xr:uid="{00000000-0004-0000-0700-000003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fitToPage="1"/>
  </sheetPr>
  <dimension ref="A1:F20"/>
  <sheetViews>
    <sheetView showGridLines="0" workbookViewId="0">
      <selection activeCell="C17" sqref="C17:C20"/>
    </sheetView>
  </sheetViews>
  <sheetFormatPr defaultColWidth="10.83203125" defaultRowHeight="11.25"/>
  <cols>
    <col min="1" max="2" width="10.83203125" customWidth="1"/>
    <col min="3" max="4" width="3.83203125" customWidth="1"/>
  </cols>
  <sheetData>
    <row r="1" spans="1:6">
      <c r="A1" s="5" t="s">
        <v>23</v>
      </c>
    </row>
    <row r="9" spans="1:6" ht="18">
      <c r="C9" s="1" t="s">
        <v>106</v>
      </c>
    </row>
    <row r="10" spans="1:6" ht="16.5">
      <c r="C10" s="33" t="s">
        <v>107</v>
      </c>
    </row>
    <row r="11" spans="1:6" ht="15.75">
      <c r="C11" s="4" t="str">
        <f>Model_Name</f>
        <v>OFFSET Examples</v>
      </c>
    </row>
    <row r="12" spans="1:6">
      <c r="C12" s="103" t="s">
        <v>3</v>
      </c>
      <c r="D12" s="103"/>
      <c r="E12" s="103"/>
      <c r="F12" s="103"/>
    </row>
    <row r="13" spans="1:6" ht="12.75">
      <c r="C13" s="10" t="s">
        <v>26</v>
      </c>
      <c r="D13" s="11" t="s">
        <v>27</v>
      </c>
    </row>
    <row r="17" spans="3:3">
      <c r="C17" s="2"/>
    </row>
    <row r="18" spans="3:3">
      <c r="C18" s="3"/>
    </row>
    <row r="19" spans="3:3">
      <c r="C19" s="3"/>
    </row>
    <row r="20" spans="3:3">
      <c r="C20" s="3"/>
    </row>
  </sheetData>
  <mergeCells count="1">
    <mergeCell ref="C12:F12"/>
  </mergeCells>
  <phoneticPr fontId="0" type="noConversion"/>
  <hyperlinks>
    <hyperlink ref="C12" location="HL_Home" tooltip="Go to Table of Contents" display="HL_Home" xr:uid="{00000000-0004-0000-0900-000000000000}"/>
    <hyperlink ref="C13" location="'Example_Chart_Output_BO'!A1" tooltip="Go to Previous Sheet" display="'Example_Chart_Output_BO'!A1" xr:uid="{00000000-0004-0000-0900-000001000000}"/>
    <hyperlink ref="D13" location="'GL'!A1" tooltip="Go to Next Sheet" display="'GL'!A1" xr:uid="{00000000-0004-0000-0900-000002000000}"/>
  </hyperlinks>
  <pageMargins left="0.39370078740157499" right="0.39370078740157499" top="0.59055118110236249" bottom="0.98425196850393748" header="0" footer="0.31496062992125973"/>
  <pageSetup paperSize="9" orientation="landscape" r:id="rId1"/>
  <headerFooter alignWithMargins="0">
    <oddFooter>&amp;L&amp;"Arial,Bold"&amp;7&amp;F
&amp;A
Printed: &amp;T on &amp;D&amp;C&amp;"Arial,Bold"&amp;10Page &amp;P of &amp;N&amp;RSumProduct Pty Ltd</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SumProduct Pty Ltd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
  <cp:revision/>
  <dcterms:created xsi:type="dcterms:W3CDTF">2006-09-06T07:06:40Z</dcterms:created>
  <dcterms:modified xsi:type="dcterms:W3CDTF">2020-07-25T08:22:46Z</dcterms:modified>
  <cp:category/>
  <cp:contentStatus/>
</cp:coreProperties>
</file>