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mproduct0.sharepoint.com/sites/SumProductTeam/Shared Documents/General/Guanting/Blog/FFF/202308/"/>
    </mc:Choice>
  </mc:AlternateContent>
  <xr:revisionPtr revIDLastSave="5" documentId="13_ncr:1_{54D70A02-D417-443A-9F4A-1F66DFDBD2E9}" xr6:coauthVersionLast="47" xr6:coauthVersionMax="47" xr10:uidLastSave="{73F1FD35-9913-437D-8E2E-B04ADCF863D2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Question Data" sheetId="10" r:id="rId5"/>
    <sheet name="Error Checks" sheetId="9" r:id="rId6"/>
  </sheets>
  <externalReferences>
    <externalReference r:id="rId7"/>
  </externalReferences>
  <definedNames>
    <definedName name="Client_Name">'Model Parameters'!$G$12</definedName>
    <definedName name="Days_in_Year">'Model Parameters'!$G$19</definedName>
    <definedName name="HL_1">Cover!$A$3</definedName>
    <definedName name="HL_3">'Style Guide'!$A$3</definedName>
    <definedName name="HL_4">'Model Parameters'!$A$3</definedName>
    <definedName name="HL_5">'Question Data'!$A$3</definedName>
    <definedName name="HL_6">'Error Checks'!$A$3</definedName>
    <definedName name="HL_7">'Error Checks'!$A$3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del_Start_Date">#REF!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0" l="1" a="1"/>
  <c r="J36" i="10" s="1"/>
  <c r="G36" i="10" a="1"/>
  <c r="G36" i="10" s="1"/>
  <c r="I36" i="10" a="1"/>
  <c r="I36" i="10" s="1"/>
  <c r="F36" i="10" a="1"/>
  <c r="F36" i="10" s="1"/>
  <c r="I17" i="9" l="1"/>
  <c r="E17" i="9"/>
  <c r="B6" i="10" l="1"/>
  <c r="B30" i="10" s="1"/>
  <c r="A1" i="10"/>
  <c r="C6" i="10" s="1"/>
  <c r="A1" i="9" l="1"/>
  <c r="I37" i="4" l="1"/>
  <c r="A1" i="2" l="1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A2" i="10" l="1"/>
  <c r="F4" i="9"/>
  <c r="F4" i="10"/>
  <c r="I4" i="2"/>
  <c r="A2" i="9"/>
  <c r="G4" i="3"/>
  <c r="I4" i="4"/>
  <c r="A2" i="2"/>
  <c r="B56" i="4"/>
  <c r="A2" i="4"/>
  <c r="A2" i="3"/>
  <c r="C6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<sst xmlns="http://schemas.openxmlformats.org/spreadsheetml/2006/main" count="149" uniqueCount="90">
  <si>
    <t>Navigator</t>
  </si>
  <si>
    <t>General Cover Notes:</t>
  </si>
  <si>
    <t>Any queries, please e-mail:</t>
  </si>
  <si>
    <t>Website:</t>
  </si>
  <si>
    <t>www.sumproduct.com</t>
  </si>
  <si>
    <t>Error Checks:</t>
  </si>
  <si>
    <t>Table of Contents</t>
  </si>
  <si>
    <t>Cover</t>
  </si>
  <si>
    <t>Style Guide</t>
  </si>
  <si>
    <t>Model Parameters</t>
  </si>
  <si>
    <t>Error Checks</t>
  </si>
  <si>
    <t>Formatting of Headers / Dividers</t>
  </si>
  <si>
    <t>Description</t>
  </si>
  <si>
    <t>Display</t>
  </si>
  <si>
    <t>Style Name</t>
  </si>
  <si>
    <t>Sheet Title</t>
  </si>
  <si>
    <t>Model Name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</si>
  <si>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</si>
  <si>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</si>
  <si>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</si>
  <si>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</si>
  <si>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</si>
  <si>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</si>
  <si>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</si>
  <si>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</si>
  <si>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</si>
  <si>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</si>
  <si>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</si>
  <si>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</si>
  <si>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</si>
  <si>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</si>
  <si>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</si>
  <si>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</si>
  <si>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</si>
  <si>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</si>
  <si>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</si>
  <si>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</si>
  <si>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</si>
  <si>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</si>
  <si>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</si>
  <si>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A$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</si>
  <si>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</si>
  <si>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</si>
  <si>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</si>
  <si>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</si>
  <si>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</si>
  <si>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</si>
  <si>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</si>
  <si>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</si>
  <si>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</si>
  <si>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</si>
  <si>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General</t>
  </si>
  <si>
    <t>Key Inputs</t>
  </si>
  <si>
    <t>Client Name</t>
  </si>
  <si>
    <t>SumProduct Pty Limited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</si>
  <si>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</si>
  <si>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</si>
  <si>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</si>
  <si>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</si>
  <si>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</si>
  <si>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</si>
  <si>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</si>
  <si>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</si>
  <si>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</si>
  <si>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</si>
  <si>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</si>
  <si>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</si>
  <si>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Store</t>
  </si>
  <si>
    <t>Inputs</t>
  </si>
  <si>
    <t>Summary of Errors</t>
  </si>
  <si>
    <t>Assumptions</t>
  </si>
  <si>
    <t>Unused</t>
  </si>
  <si>
    <t>Customer</t>
  </si>
  <si>
    <t>Talia Cao</t>
  </si>
  <si>
    <t>Central</t>
  </si>
  <si>
    <t>Tim Heng</t>
  </si>
  <si>
    <t>Town Hall</t>
  </si>
  <si>
    <t>Redfern</t>
  </si>
  <si>
    <t>Sam Ngo</t>
  </si>
  <si>
    <t>Circular Quay</t>
  </si>
  <si>
    <t>Liam Bastick</t>
  </si>
  <si>
    <t>Wynyard</t>
  </si>
  <si>
    <t>Desired Output</t>
  </si>
  <si>
    <t>Answer</t>
  </si>
  <si>
    <t>Most frequently visited store</t>
  </si>
  <si>
    <t>Most recently visited store</t>
  </si>
  <si>
    <t>talia.cao@sumproduct.com</t>
  </si>
  <si>
    <t>Question Data</t>
  </si>
  <si>
    <t>Finding frequent and recent stores by customer - suggested solutions.</t>
  </si>
  <si>
    <t>Primary Developers:  Talia Cao / Guanting Liu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</si>
</sst>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&quot;ý&quot;;&quot;ý&quot;;&quot;þ&quot;"/>
    <numFmt numFmtId="165" formatCode="#,##0&quot;.&quot;"/>
    <numFmt numFmtId="166" formatCode="0.E+00"/>
    <numFmt numFmtId="167" formatCode="[$-C09]dd\-mmm\-yy;@"/>
    <numFmt numFmtId="168" formatCode=";;;"/>
    <numFmt numFmtId="169" formatCode="_(#,##0_);[Red]\(#,##0\);_(\-_);"/>
    <numFmt numFmtId="170" formatCode="_(&quot;$&quot;#,##0.0_);\(&quot;$&quot;#,##0.0\);_(&quot;-&quot;_)"/>
    <numFmt numFmtId="171" formatCode="_(#,##0.0_);\(#,##0.0\);_(&quot;-&quot;_)"/>
    <numFmt numFmtId="172" formatCode="&quot;Row &quot;###0"/>
    <numFmt numFmtId="173" formatCode="#,##0."/>
    <numFmt numFmtId="174" formatCode="_(#,##0_);\(#,##0\);_(\-_)"/>
    <numFmt numFmtId="175" formatCode="_(#,##0.00_);\(#,##0.00\);_(\-_._0_0_)"/>
    <numFmt numFmtId="176" formatCode="&quot;$&quot;* _(#,##0.00_);&quot;$&quot;* \(#,##0.00\);&quot;$&quot;* _(\-_._0_0_)"/>
    <numFmt numFmtId="177" formatCode="&quot;$&quot;* _(#,##0_);&quot;$&quot;* \(#,##0\);&quot;$&quot;* _(\-_)"/>
    <numFmt numFmtId="178" formatCode="[$-C09]dd\ mmm\ yy;@"/>
    <numFmt numFmtId="179" formatCode="mmm\ yy"/>
    <numFmt numFmtId="180" formatCode="[$-C09]d\ mmm\ yy;@"/>
    <numFmt numFmtId="181" formatCode="[$-C09]d\ mmm\ yy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</borders>
  <cellStyleXfs count="42">
    <xf numFmtId="0" fontId="0" fillId="0" borderId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0" fontId="23" fillId="0" borderId="0" applyFill="0" applyBorder="0" applyProtection="0">
      <alignment horizontal="center"/>
    </xf>
    <xf numFmtId="179" fontId="24" fillId="0" borderId="0" applyFill="0" applyBorder="0" applyProtection="0">
      <alignment horizontal="center"/>
    </xf>
    <xf numFmtId="168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9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9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0" fontId="8" fillId="0" borderId="0" applyFill="0" applyBorder="0">
      <alignment horizontal="right" vertical="center"/>
    </xf>
    <xf numFmtId="171" fontId="8" fillId="0" borderId="0" applyFill="0" applyBorder="0">
      <alignment horizontal="right" vertical="center"/>
    </xf>
    <xf numFmtId="172" fontId="29" fillId="7" borderId="4">
      <alignment horizontal="center"/>
    </xf>
    <xf numFmtId="41" fontId="5" fillId="8" borderId="5" applyFont="0" applyAlignment="0"/>
    <xf numFmtId="0" fontId="13" fillId="10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3" fontId="16" fillId="3" borderId="1"/>
  </cellStyleXfs>
  <cellXfs count="69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0" borderId="0" xfId="33">
      <alignment horizontal="center"/>
    </xf>
    <xf numFmtId="0" fontId="14" fillId="0" borderId="0" xfId="7" applyBorder="1"/>
    <xf numFmtId="0" fontId="12" fillId="0" borderId="0" xfId="0" applyFont="1" applyAlignment="1">
      <alignment horizontal="left"/>
    </xf>
    <xf numFmtId="0" fontId="15" fillId="0" borderId="0" xfId="9" applyBorder="1"/>
    <xf numFmtId="0" fontId="0" fillId="0" borderId="0" xfId="0" applyAlignment="1">
      <alignment horizontal="left"/>
    </xf>
    <xf numFmtId="0" fontId="19" fillId="0" borderId="0" xfId="6" applyBorder="1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8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2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4" fontId="0" fillId="0" borderId="0" xfId="2" applyFont="1"/>
    <xf numFmtId="169" fontId="0" fillId="0" borderId="0" xfId="26" applyFont="1"/>
    <xf numFmtId="9" fontId="0" fillId="0" borderId="0" xfId="5" applyFont="1"/>
    <xf numFmtId="180" fontId="23" fillId="0" borderId="0" xfId="16">
      <alignment horizontal="center"/>
    </xf>
    <xf numFmtId="0" fontId="3" fillId="0" borderId="0" xfId="15"/>
    <xf numFmtId="165" fontId="16" fillId="3" borderId="1" xfId="10" applyNumberFormat="1"/>
    <xf numFmtId="0" fontId="14" fillId="0" borderId="0" xfId="7"/>
    <xf numFmtId="0" fontId="15" fillId="0" borderId="0" xfId="9"/>
    <xf numFmtId="173" fontId="16" fillId="3" borderId="1" xfId="41"/>
    <xf numFmtId="175" fontId="0" fillId="0" borderId="0" xfId="1" applyFont="1"/>
    <xf numFmtId="176" fontId="0" fillId="0" borderId="0" xfId="3" applyNumberFormat="1" applyFont="1"/>
    <xf numFmtId="177" fontId="0" fillId="0" borderId="0" xfId="4" applyNumberFormat="1" applyFont="1"/>
    <xf numFmtId="178" fontId="23" fillId="0" borderId="0" xfId="16" applyNumberFormat="1" applyBorder="1">
      <alignment horizontal="center"/>
    </xf>
    <xf numFmtId="179" fontId="24" fillId="0" borderId="0" xfId="17" applyBorder="1">
      <alignment horizontal="center"/>
    </xf>
    <xf numFmtId="167" fontId="0" fillId="0" borderId="0" xfId="0" applyNumberFormat="1"/>
    <xf numFmtId="164" fontId="2" fillId="11" borderId="2" xfId="0" applyNumberFormat="1" applyFont="1" applyFill="1" applyBorder="1" applyAlignment="1" applyProtection="1">
      <alignment horizontal="center"/>
      <protection locked="0"/>
    </xf>
    <xf numFmtId="0" fontId="16" fillId="3" borderId="1" xfId="10" applyAlignment="1">
      <alignment horizontal="left"/>
    </xf>
    <xf numFmtId="0" fontId="24" fillId="0" borderId="0" xfId="0" applyFont="1"/>
    <xf numFmtId="0" fontId="0" fillId="0" borderId="0" xfId="0" applyAlignment="1">
      <alignment vertical="center"/>
    </xf>
    <xf numFmtId="0" fontId="13" fillId="10" borderId="14" xfId="33" applyBorder="1">
      <alignment horizontal="center"/>
    </xf>
    <xf numFmtId="0" fontId="13" fillId="10" borderId="15" xfId="33" applyBorder="1">
      <alignment horizontal="center"/>
    </xf>
    <xf numFmtId="0" fontId="26" fillId="7" borderId="16" xfId="27" applyBorder="1" applyAlignment="1">
      <alignment horizontal="left"/>
    </xf>
    <xf numFmtId="0" fontId="26" fillId="7" borderId="2" xfId="27" applyAlignment="1">
      <alignment horizontal="left"/>
    </xf>
    <xf numFmtId="0" fontId="13" fillId="10" borderId="0" xfId="33" applyAlignment="1">
      <alignment horizontal="left"/>
    </xf>
    <xf numFmtId="181" fontId="25" fillId="4" borderId="4" xfId="14" applyNumberFormat="1" applyAlignment="1">
      <alignment horizontal="center"/>
      <protection locked="0"/>
    </xf>
    <xf numFmtId="180" fontId="13" fillId="10" borderId="17" xfId="33" applyNumberFormat="1" applyBorder="1" applyAlignment="1">
      <alignment horizontal="left"/>
    </xf>
    <xf numFmtId="0" fontId="13" fillId="10" borderId="18" xfId="33" applyBorder="1" applyAlignment="1">
      <alignment horizontal="left"/>
    </xf>
    <xf numFmtId="0" fontId="25" fillId="4" borderId="13" xfId="14" applyBorder="1">
      <protection locked="0"/>
    </xf>
    <xf numFmtId="181" fontId="25" fillId="4" borderId="13" xfId="14" applyNumberFormat="1" applyBorder="1" applyAlignment="1">
      <alignment horizontal="center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0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 customBuiltin="1"/>
    <cellStyle name="Comma [0]" xfId="2" builtinId="6" customBuiltin="1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3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border outline="0">
        <left style="thin">
          <color theme="8" tint="-0.499984740745262"/>
        </left>
      </border>
    </dxf>
    <dxf>
      <numFmt numFmtId="181" formatCode="[$-C09]d\ mmm\ yyyy;@"/>
      <alignment horizontal="center" vertical="bottom" textRotation="0" wrapText="0" indent="0" justifyLastLine="0" shrinkToFit="0" readingOrder="0"/>
    </dxf>
    <dxf>
      <border outline="0">
        <top style="thin">
          <color theme="4" tint="0.39997558519241921"/>
        </top>
        <bottom style="thin">
          <color theme="8" tint="-0.499984740745262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umproduct0.sharepoint.com/sites/SumProductTeam/Shared%20Documents/General/Peffer%20Pastoral/Pallet%20Making%20Slips/Run%20Sheet%20Export%20vGL0.27.xlsm" TargetMode="External"/><Relationship Id="rId1" Type="http://schemas.openxmlformats.org/officeDocument/2006/relationships/externalLinkPath" Target="/sites/SumProductTeam/Shared%20Documents/General/Peffer%20Pastoral/Pallet%20Making%20Slips/Run%20Sheet%20Export%20vGL0.2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Navigator"/>
      <sheetName val="Style Guide"/>
      <sheetName val="Model Parameters"/>
      <sheetName val="Error Checks"/>
      <sheetName val="Pallet Calcs"/>
      <sheetName val="Run Sheet Data"/>
      <sheetName val="Customer order list"/>
      <sheetName val="Column list"/>
      <sheetName val="Pallet Data"/>
      <sheetName val="Weight Rank"/>
      <sheetName val="Pallet Making Slips"/>
      <sheetName val="Run Sheet"/>
      <sheetName val="RS_Orange  &amp; Isuzu"/>
      <sheetName val="RS_Mudgee &amp; PPC009"/>
      <sheetName val="RS_Mudgee  &amp; PPC009"/>
      <sheetName val="RS_Sydney  &amp; Vince"/>
      <sheetName val="RS_Sydney  &amp; Volvo"/>
      <sheetName val="PS_Mudgee &amp; PPC009 - 1"/>
      <sheetName val="PS_Mudgee &amp; PPC009 - 9"/>
      <sheetName val="PS_Orange  &amp; Isuzu - 4"/>
      <sheetName val="PS_Orange  &amp; Isuzu - 5"/>
      <sheetName val="PS_Sydney  &amp; Volvo - 1"/>
    </sheetNames>
    <sheetDataSet>
      <sheetData sheetId="0"/>
      <sheetData sheetId="1"/>
      <sheetData sheetId="2"/>
      <sheetData sheetId="3"/>
      <sheetData sheetId="4">
        <row r="12">
          <cell r="E12" t="str">
            <v>Product List has no missing rank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F53375-9A6E-4E37-9492-328943AABEBD}" name="Data" displayName="Data" ref="F10:H27" totalsRowShown="0" tableBorderDxfId="9">
  <autoFilter ref="F10:H27" xr:uid="{A6F53375-9A6E-4E37-9492-328943AABEBD}"/>
  <tableColumns count="3">
    <tableColumn id="1" xr3:uid="{3F8C0695-471D-453A-AAF7-DB2010554A59}" name="Date" dataDxfId="8" dataCellStyle="Assumption"/>
    <tableColumn id="2" xr3:uid="{0FCF5BBE-1ABF-4C44-B461-AC6A29C6D458}" name="Customer" dataDxfId="7" dataCellStyle="Assumption"/>
    <tableColumn id="3" xr3:uid="{4658EF64-220D-460A-A7D8-01CB9B272116}" name="Store" dataCellStyle="As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talia.cao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  <col min="10" max="10" width="11.42578125" customWidth="1"/>
  </cols>
  <sheetData>
    <row r="1" spans="1:19" x14ac:dyDescent="0.2">
      <c r="A1" s="11"/>
    </row>
    <row r="3" spans="1:19" x14ac:dyDescent="0.2">
      <c r="A3" s="11" t="s">
        <v>0</v>
      </c>
    </row>
    <row r="5" spans="1:19" ht="20.25" x14ac:dyDescent="0.3">
      <c r="C5" s="40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41" t="str">
        <f ca="1">Model_Name</f>
        <v>SP Favourite Stores - Suggested Solutions.xlsx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89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63" t="s">
        <v>88</v>
      </c>
      <c r="D17" s="63"/>
      <c r="E17" s="63"/>
      <c r="F17" s="63"/>
      <c r="G17" s="63"/>
      <c r="H17" s="63"/>
      <c r="I17" s="63"/>
      <c r="J17" s="63"/>
    </row>
    <row r="18" spans="3:10" ht="12.75" x14ac:dyDescent="0.2">
      <c r="C18" s="63"/>
      <c r="D18" s="63"/>
      <c r="E18" s="63"/>
      <c r="F18" s="63"/>
      <c r="G18" s="63"/>
      <c r="H18" s="63"/>
      <c r="I18" s="63"/>
      <c r="J18" s="63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</v>
      </c>
      <c r="D21" s="9"/>
      <c r="E21" s="7"/>
      <c r="F21" s="7"/>
      <c r="G21" s="64" t="s">
        <v>86</v>
      </c>
      <c r="H21" s="64"/>
      <c r="I21" s="64"/>
      <c r="J21" s="7"/>
    </row>
    <row r="22" spans="3:10" ht="12.75" x14ac:dyDescent="0.2">
      <c r="C22" s="10" t="s">
        <v>3</v>
      </c>
      <c r="D22" s="9"/>
      <c r="E22" s="7"/>
      <c r="F22" s="7"/>
      <c r="G22" s="64" t="s">
        <v>4</v>
      </c>
      <c r="H22" s="64"/>
      <c r="I22" s="64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5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40" t="s">
        <v>0</v>
      </c>
      <c r="F1" s="12"/>
      <c r="G1" s="12"/>
    </row>
    <row r="2" spans="1:12" ht="18" x14ac:dyDescent="0.25">
      <c r="A2" s="41" t="str">
        <f ca="1">Model_Name</f>
        <v>SP Favourite Stores - Suggested Solutions.xlsx</v>
      </c>
    </row>
    <row r="3" spans="1:12" x14ac:dyDescent="0.2">
      <c r="A3" s="11" t="s">
        <v>0</v>
      </c>
      <c r="B3" s="11"/>
      <c r="C3" s="11"/>
      <c r="D3" s="11"/>
      <c r="E3" s="11"/>
    </row>
    <row r="4" spans="1:12" ht="14.25" x14ac:dyDescent="0.2">
      <c r="E4" t="s">
        <v>5</v>
      </c>
      <c r="G4" s="24">
        <f>Overall_Error_Check</f>
        <v>0</v>
      </c>
    </row>
    <row r="7" spans="1:12" ht="16.5" thickBot="1" x14ac:dyDescent="0.3">
      <c r="B7" s="42">
        <v>1</v>
      </c>
      <c r="C7" s="42" t="s">
        <v>6</v>
      </c>
      <c r="D7" s="42"/>
      <c r="E7" s="42"/>
      <c r="F7" s="42"/>
      <c r="G7" s="42"/>
      <c r="H7" s="42"/>
      <c r="I7" s="42"/>
      <c r="J7" s="42"/>
      <c r="K7" s="42"/>
      <c r="L7" s="42"/>
    </row>
    <row r="8" spans="1:12" ht="12.75" thickTop="1" x14ac:dyDescent="0.2"/>
    <row r="9" spans="1:12" x14ac:dyDescent="0.2">
      <c r="F9" s="11" t="s">
        <v>7</v>
      </c>
    </row>
    <row r="10" spans="1:12" x14ac:dyDescent="0.2">
      <c r="F10" s="11" t="s">
        <v>8</v>
      </c>
    </row>
    <row r="11" spans="1:12" x14ac:dyDescent="0.2">
      <c r="F11" s="11" t="s">
        <v>9</v>
      </c>
    </row>
    <row r="12" spans="1:12" x14ac:dyDescent="0.2">
      <c r="F12" s="11" t="s">
        <v>87</v>
      </c>
    </row>
    <row r="13" spans="1:12" x14ac:dyDescent="0.2">
      <c r="F13" s="11" t="s">
        <v>10</v>
      </c>
    </row>
    <row r="14" spans="1:12" x14ac:dyDescent="0.2">
      <c r="F14" s="11"/>
    </row>
    <row r="15" spans="1:12" x14ac:dyDescent="0.2">
      <c r="F15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091FB6FE-197B-432C-AC90-0F9EFD113305}"/>
    <hyperlink ref="F10" location="HL_3" display="Style Guide" xr:uid="{3AB68234-8935-49D0-9666-AE5453FB5226}"/>
    <hyperlink ref="F11" location="HL_4" display="Model Parameters" xr:uid="{3B809182-CCF9-4A61-BB0E-019EC5446DFA}"/>
    <hyperlink ref="F12" location="HL_5" display="Question Data" xr:uid="{50468166-E784-4795-8B15-4A2380453EFB}"/>
    <hyperlink ref="F13" location="HL_6" display="Error Checks" xr:uid="{BFD67667-48FF-4341-8B13-AE498AD2D7F2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41" t="str">
        <f ca="1">Model_Name</f>
        <v>SP Favourite Stores - Suggested Solutions.xlsx</v>
      </c>
    </row>
    <row r="3" spans="1:13" x14ac:dyDescent="0.2">
      <c r="A3" s="64" t="s">
        <v>0</v>
      </c>
      <c r="B3" s="64"/>
      <c r="C3" s="64"/>
      <c r="D3" s="64"/>
      <c r="E3" s="64"/>
    </row>
    <row r="4" spans="1:13" ht="14.25" x14ac:dyDescent="0.2">
      <c r="E4" t="s">
        <v>5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2">
        <f>MAX($B$5:$B5)+1</f>
        <v>1</v>
      </c>
      <c r="C6" s="2" t="s">
        <v>11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66" t="s">
        <v>12</v>
      </c>
      <c r="D8" s="66"/>
      <c r="E8" s="66"/>
      <c r="F8" s="66"/>
      <c r="G8" s="66"/>
      <c r="H8" s="13"/>
      <c r="I8" s="13" t="s">
        <v>13</v>
      </c>
      <c r="J8" s="13"/>
      <c r="K8" s="13" t="s">
        <v>14</v>
      </c>
    </row>
    <row r="9" spans="1:13" outlineLevel="1" x14ac:dyDescent="0.2">
      <c r="C9" s="65"/>
      <c r="D9" s="65"/>
      <c r="E9" s="65"/>
      <c r="F9" s="65"/>
      <c r="G9" s="65"/>
      <c r="K9" s="17"/>
    </row>
    <row r="10" spans="1:13" ht="20.25" outlineLevel="1" x14ac:dyDescent="0.3">
      <c r="C10" s="65" t="s">
        <v>15</v>
      </c>
      <c r="D10" s="65"/>
      <c r="E10" s="65"/>
      <c r="F10" s="65"/>
      <c r="G10" s="65"/>
      <c r="I10" s="14" t="str">
        <f>C10</f>
        <v>Sheet Title</v>
      </c>
      <c r="K10" s="15" t="s">
        <v>15</v>
      </c>
    </row>
    <row r="11" spans="1:13" ht="18" outlineLevel="1" x14ac:dyDescent="0.25">
      <c r="C11" s="65" t="s">
        <v>16</v>
      </c>
      <c r="D11" s="65"/>
      <c r="E11" s="65"/>
      <c r="F11" s="65"/>
      <c r="G11" s="65"/>
      <c r="I11" s="16" t="str">
        <f>C11</f>
        <v>Model Name</v>
      </c>
      <c r="K11" s="15" t="s">
        <v>16</v>
      </c>
    </row>
    <row r="12" spans="1:13" outlineLevel="1" x14ac:dyDescent="0.2">
      <c r="C12" s="65"/>
      <c r="D12" s="65"/>
      <c r="E12" s="65"/>
      <c r="F12" s="65"/>
      <c r="G12" s="65"/>
      <c r="K12" s="17"/>
    </row>
    <row r="13" spans="1:13" ht="16.5" outlineLevel="1" thickBot="1" x14ac:dyDescent="0.3">
      <c r="C13" s="65" t="s">
        <v>17</v>
      </c>
      <c r="D13" s="65"/>
      <c r="E13" s="65"/>
      <c r="F13" s="65"/>
      <c r="G13" s="65"/>
      <c r="I13" s="39" t="str">
        <f>C13</f>
        <v>Header 1</v>
      </c>
      <c r="K13" s="15" t="s">
        <v>17</v>
      </c>
    </row>
    <row r="14" spans="1:13" ht="17.25" outlineLevel="1" thickTop="1" x14ac:dyDescent="0.25">
      <c r="C14" s="65" t="s">
        <v>18</v>
      </c>
      <c r="D14" s="65"/>
      <c r="E14" s="65"/>
      <c r="F14" s="65"/>
      <c r="G14" s="65"/>
      <c r="I14" s="3" t="str">
        <f>C14</f>
        <v>Header 2</v>
      </c>
      <c r="K14" s="15" t="s">
        <v>18</v>
      </c>
    </row>
    <row r="15" spans="1:13" ht="15" outlineLevel="1" x14ac:dyDescent="0.25">
      <c r="C15" s="65" t="s">
        <v>19</v>
      </c>
      <c r="D15" s="65"/>
      <c r="E15" s="65"/>
      <c r="F15" s="65"/>
      <c r="G15" s="65"/>
      <c r="I15" s="4" t="str">
        <f>C15</f>
        <v>Header 3</v>
      </c>
      <c r="K15" s="15" t="s">
        <v>19</v>
      </c>
    </row>
    <row r="16" spans="1:13" ht="15" outlineLevel="1" x14ac:dyDescent="0.25">
      <c r="C16" s="65" t="s">
        <v>20</v>
      </c>
      <c r="D16" s="65"/>
      <c r="E16" s="65"/>
      <c r="F16" s="65"/>
      <c r="G16" s="65"/>
      <c r="I16" s="18" t="str">
        <f>C16</f>
        <v>Header 4</v>
      </c>
      <c r="K16" s="15" t="s">
        <v>20</v>
      </c>
    </row>
    <row r="17" spans="2:14" outlineLevel="1" x14ac:dyDescent="0.2">
      <c r="C17" s="65"/>
      <c r="D17" s="65"/>
      <c r="E17" s="65"/>
      <c r="F17" s="65"/>
      <c r="G17" s="65"/>
      <c r="K17" s="17"/>
    </row>
    <row r="18" spans="2:14" ht="15" outlineLevel="1" x14ac:dyDescent="0.25">
      <c r="C18" s="65" t="s">
        <v>21</v>
      </c>
      <c r="D18" s="65"/>
      <c r="E18" s="65"/>
      <c r="F18" s="65"/>
      <c r="G18" s="65"/>
      <c r="I18" s="19" t="str">
        <f>C18</f>
        <v>Notes</v>
      </c>
      <c r="K18" s="15" t="s">
        <v>21</v>
      </c>
    </row>
    <row r="19" spans="2:14" outlineLevel="1" x14ac:dyDescent="0.2">
      <c r="C19" s="65"/>
      <c r="D19" s="65"/>
      <c r="E19" s="65"/>
      <c r="F19" s="65"/>
      <c r="G19" s="65"/>
      <c r="K19" s="17"/>
      <c r="N19" s="19"/>
    </row>
    <row r="20" spans="2:14" ht="15" outlineLevel="1" x14ac:dyDescent="0.25">
      <c r="C20" s="65" t="s">
        <v>22</v>
      </c>
      <c r="D20" s="65"/>
      <c r="E20" s="65"/>
      <c r="F20" s="65"/>
      <c r="G20" s="65"/>
      <c r="I20" s="13" t="str">
        <f>C20</f>
        <v>Table Heading</v>
      </c>
      <c r="K20" s="15" t="s">
        <v>22</v>
      </c>
    </row>
    <row r="21" spans="2:14" outlineLevel="1" x14ac:dyDescent="0.2"/>
    <row r="22" spans="2:14" outlineLevel="1" x14ac:dyDescent="0.2"/>
    <row r="23" spans="2:14" ht="16.5" thickBot="1" x14ac:dyDescent="0.3">
      <c r="B23" s="42">
        <f>MAX($B$5:$B22)+1</f>
        <v>2</v>
      </c>
      <c r="C23" s="2" t="s">
        <v>23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66" t="s">
        <v>12</v>
      </c>
      <c r="D25" s="66"/>
      <c r="E25" s="66"/>
      <c r="F25" s="66"/>
      <c r="G25" s="66"/>
      <c r="H25" s="13"/>
      <c r="I25" s="13" t="s">
        <v>13</v>
      </c>
      <c r="J25" s="13"/>
      <c r="K25" s="13" t="s">
        <v>14</v>
      </c>
    </row>
    <row r="26" spans="2:14" ht="15" outlineLevel="1" x14ac:dyDescent="0.25">
      <c r="C26" s="65"/>
      <c r="D26" s="65"/>
      <c r="E26" s="65"/>
      <c r="F26" s="65"/>
      <c r="G26" s="65"/>
      <c r="K26" s="15"/>
    </row>
    <row r="27" spans="2:14" ht="15" outlineLevel="1" x14ac:dyDescent="0.25">
      <c r="C27" s="65" t="s">
        <v>24</v>
      </c>
      <c r="D27" s="65"/>
      <c r="E27" s="65"/>
      <c r="F27" s="65"/>
      <c r="G27" s="65"/>
      <c r="I27" s="20" t="s">
        <v>24</v>
      </c>
      <c r="K27" s="21" t="str">
        <f>C27</f>
        <v>Assumption</v>
      </c>
    </row>
    <row r="28" spans="2:14" ht="15" outlineLevel="1" x14ac:dyDescent="0.25">
      <c r="C28" s="65"/>
      <c r="D28" s="65"/>
      <c r="E28" s="65"/>
      <c r="F28" s="65"/>
      <c r="G28" s="65"/>
      <c r="K28" s="21"/>
    </row>
    <row r="29" spans="2:14" ht="15" outlineLevel="1" x14ac:dyDescent="0.25">
      <c r="C29" s="65" t="s">
        <v>25</v>
      </c>
      <c r="D29" s="65"/>
      <c r="E29" s="65"/>
      <c r="F29" s="65"/>
      <c r="G29" s="65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65"/>
      <c r="D30" s="65"/>
      <c r="E30" s="65"/>
      <c r="F30" s="65"/>
      <c r="G30" s="65"/>
      <c r="K30" s="21"/>
    </row>
    <row r="31" spans="2:14" ht="15" outlineLevel="1" x14ac:dyDescent="0.25">
      <c r="C31" s="65" t="s">
        <v>26</v>
      </c>
      <c r="D31" s="65"/>
      <c r="E31" s="65"/>
      <c r="F31" s="65"/>
      <c r="G31" s="65"/>
      <c r="I31" s="23"/>
      <c r="K31" s="21" t="str">
        <f>C31</f>
        <v>Empty</v>
      </c>
    </row>
    <row r="32" spans="2:14" ht="15" outlineLevel="1" x14ac:dyDescent="0.25">
      <c r="C32" s="65"/>
      <c r="D32" s="65"/>
      <c r="E32" s="65"/>
      <c r="F32" s="65"/>
      <c r="G32" s="65"/>
      <c r="K32" s="21"/>
    </row>
    <row r="33" spans="3:11" ht="15" outlineLevel="1" x14ac:dyDescent="0.25">
      <c r="C33" t="s">
        <v>27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65" t="s">
        <v>28</v>
      </c>
      <c r="D35" s="65"/>
      <c r="E35" s="65"/>
      <c r="F35" s="65"/>
      <c r="G35" s="65"/>
      <c r="I35" s="11" t="s">
        <v>28</v>
      </c>
      <c r="K35" s="21" t="str">
        <f>C35</f>
        <v>Hyperlink</v>
      </c>
    </row>
    <row r="36" spans="3:11" ht="15" outlineLevel="1" x14ac:dyDescent="0.25">
      <c r="C36" s="65"/>
      <c r="D36" s="65"/>
      <c r="E36" s="65"/>
      <c r="F36" s="65"/>
      <c r="G36" s="65"/>
      <c r="K36" s="21"/>
    </row>
    <row r="37" spans="3:11" ht="15" outlineLevel="1" x14ac:dyDescent="0.25">
      <c r="C37" s="65" t="s">
        <v>29</v>
      </c>
      <c r="D37" s="65"/>
      <c r="E37" s="65"/>
      <c r="F37" s="65"/>
      <c r="G37" s="65"/>
      <c r="I37" s="25" t="str">
        <f>'[1]Error Checks'!E12</f>
        <v>Product List has no missing rank</v>
      </c>
      <c r="K37" s="21" t="str">
        <f>C37</f>
        <v>Internal Reference</v>
      </c>
    </row>
    <row r="38" spans="3:11" ht="15" outlineLevel="1" x14ac:dyDescent="0.25">
      <c r="C38" s="65"/>
      <c r="D38" s="65"/>
      <c r="E38" s="65"/>
      <c r="F38" s="65"/>
      <c r="G38" s="65"/>
      <c r="K38" s="21"/>
    </row>
    <row r="39" spans="3:11" ht="15" outlineLevel="1" x14ac:dyDescent="0.25">
      <c r="C39" s="65" t="s">
        <v>30</v>
      </c>
      <c r="D39" s="65"/>
      <c r="E39" s="65"/>
      <c r="F39" s="65"/>
      <c r="G39" s="65"/>
      <c r="I39" s="26">
        <v>77</v>
      </c>
      <c r="K39" s="21" t="s">
        <v>31</v>
      </c>
    </row>
    <row r="40" spans="3:11" ht="15" outlineLevel="1" x14ac:dyDescent="0.25">
      <c r="C40" s="65"/>
      <c r="D40" s="65"/>
      <c r="E40" s="65"/>
      <c r="F40" s="65"/>
      <c r="G40" s="65"/>
      <c r="K40" s="21"/>
    </row>
    <row r="41" spans="3:11" ht="15" outlineLevel="1" x14ac:dyDescent="0.25">
      <c r="C41" s="65" t="s">
        <v>32</v>
      </c>
      <c r="D41" s="65"/>
      <c r="E41" s="65"/>
      <c r="F41" s="65"/>
      <c r="G41" s="65"/>
      <c r="I41" s="27">
        <f>I39</f>
        <v>77</v>
      </c>
      <c r="K41" s="21" t="str">
        <f>C41</f>
        <v>Line Total</v>
      </c>
    </row>
    <row r="42" spans="3:11" ht="15" outlineLevel="1" x14ac:dyDescent="0.25">
      <c r="C42" s="65"/>
      <c r="D42" s="65"/>
      <c r="E42" s="65"/>
      <c r="F42" s="65"/>
      <c r="G42" s="65"/>
      <c r="K42" s="21"/>
    </row>
    <row r="43" spans="3:11" ht="15" outlineLevel="1" x14ac:dyDescent="0.25">
      <c r="C43" s="65" t="s">
        <v>33</v>
      </c>
      <c r="D43" s="65"/>
      <c r="E43" s="65"/>
      <c r="F43" s="65"/>
      <c r="G43" s="65"/>
      <c r="I43" s="28">
        <v>365</v>
      </c>
      <c r="K43" s="21" t="str">
        <f>C43</f>
        <v>Parameter</v>
      </c>
    </row>
    <row r="44" spans="3:11" ht="15" outlineLevel="1" x14ac:dyDescent="0.25">
      <c r="C44" s="65"/>
      <c r="D44" s="65"/>
      <c r="E44" s="65"/>
      <c r="F44" s="65"/>
      <c r="G44" s="65"/>
      <c r="K44" s="21"/>
    </row>
    <row r="45" spans="3:11" ht="15" outlineLevel="1" x14ac:dyDescent="0.25">
      <c r="C45" s="65" t="s">
        <v>34</v>
      </c>
      <c r="D45" s="65"/>
      <c r="E45" s="65"/>
      <c r="F45" s="65"/>
      <c r="G45" s="65"/>
      <c r="I45" s="29" t="s">
        <v>35</v>
      </c>
      <c r="K45" s="21" t="str">
        <f>C45</f>
        <v>Range Name Description</v>
      </c>
    </row>
    <row r="46" spans="3:11" ht="15" outlineLevel="1" x14ac:dyDescent="0.25">
      <c r="C46" s="65"/>
      <c r="D46" s="65"/>
      <c r="E46" s="65"/>
      <c r="F46" s="65"/>
      <c r="G46" s="65"/>
      <c r="K46" s="21"/>
    </row>
    <row r="47" spans="3:11" ht="15" outlineLevel="1" x14ac:dyDescent="0.25">
      <c r="C47" s="65" t="s">
        <v>36</v>
      </c>
      <c r="D47" s="65"/>
      <c r="E47" s="65"/>
      <c r="F47" s="65"/>
      <c r="G47" s="65"/>
      <c r="I47" s="30">
        <f>ROW(C47)</f>
        <v>47</v>
      </c>
      <c r="K47" s="21" t="s">
        <v>37</v>
      </c>
    </row>
    <row r="48" spans="3:11" ht="15" outlineLevel="1" x14ac:dyDescent="0.25">
      <c r="C48" s="65"/>
      <c r="D48" s="65"/>
      <c r="E48" s="65"/>
      <c r="F48" s="65"/>
      <c r="G48" s="65"/>
      <c r="K48" s="21"/>
    </row>
    <row r="49" spans="2:13" ht="15" outlineLevel="1" x14ac:dyDescent="0.25">
      <c r="C49" s="65" t="s">
        <v>38</v>
      </c>
      <c r="D49" s="65"/>
      <c r="E49" s="65"/>
      <c r="F49" s="65"/>
      <c r="G49" s="65"/>
      <c r="I49" s="31">
        <f>I41</f>
        <v>77</v>
      </c>
      <c r="K49" s="21" t="str">
        <f>C49</f>
        <v>Row Summary</v>
      </c>
    </row>
    <row r="50" spans="2:13" ht="15" outlineLevel="1" x14ac:dyDescent="0.25">
      <c r="C50" s="65"/>
      <c r="D50" s="65"/>
      <c r="E50" s="65"/>
      <c r="F50" s="65"/>
      <c r="G50" s="65"/>
      <c r="K50" s="21"/>
    </row>
    <row r="51" spans="2:13" ht="15" outlineLevel="1" x14ac:dyDescent="0.25">
      <c r="C51" s="65" t="s">
        <v>39</v>
      </c>
      <c r="D51" s="65"/>
      <c r="E51" s="65"/>
      <c r="F51" s="65"/>
      <c r="G51" s="65"/>
      <c r="I51" s="32" t="s">
        <v>40</v>
      </c>
      <c r="K51" s="21" t="str">
        <f>C51</f>
        <v>Units</v>
      </c>
    </row>
    <row r="52" spans="2:13" ht="15" outlineLevel="1" x14ac:dyDescent="0.25">
      <c r="C52" s="65"/>
      <c r="D52" s="65"/>
      <c r="E52" s="65"/>
      <c r="F52" s="65"/>
      <c r="G52" s="65"/>
      <c r="K52" s="21"/>
    </row>
    <row r="53" spans="2:13" ht="15" outlineLevel="1" x14ac:dyDescent="0.25">
      <c r="C53" s="65" t="s">
        <v>41</v>
      </c>
      <c r="D53" s="65"/>
      <c r="E53" s="65"/>
      <c r="F53" s="65"/>
      <c r="G53" s="65"/>
      <c r="I53" s="33"/>
      <c r="K53" s="21" t="str">
        <f>C53</f>
        <v>WIP</v>
      </c>
    </row>
    <row r="54" spans="2:13" ht="15" outlineLevel="1" x14ac:dyDescent="0.25">
      <c r="C54" s="65"/>
      <c r="D54" s="65"/>
      <c r="E54" s="65"/>
      <c r="F54" s="65"/>
      <c r="G54" s="65"/>
      <c r="K54" s="21"/>
    </row>
    <row r="55" spans="2:13" outlineLevel="1" x14ac:dyDescent="0.2">
      <c r="C55" s="65"/>
      <c r="D55" s="65"/>
      <c r="E55" s="65"/>
      <c r="F55" s="65"/>
      <c r="G55" s="65"/>
    </row>
    <row r="56" spans="2:13" ht="16.5" thickBot="1" x14ac:dyDescent="0.3">
      <c r="B56" s="42">
        <f>MAX($B$5:$B55)+1</f>
        <v>3</v>
      </c>
      <c r="C56" s="2" t="s">
        <v>42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66" t="s">
        <v>12</v>
      </c>
      <c r="D58" s="66"/>
      <c r="E58" s="66"/>
      <c r="F58" s="66"/>
      <c r="G58" s="66"/>
      <c r="H58" s="13"/>
      <c r="I58" s="13" t="s">
        <v>13</v>
      </c>
      <c r="J58" s="13"/>
      <c r="K58" s="13" t="s">
        <v>14</v>
      </c>
    </row>
    <row r="59" spans="2:13" outlineLevel="1" x14ac:dyDescent="0.2"/>
    <row r="60" spans="2:13" ht="15" outlineLevel="1" x14ac:dyDescent="0.25">
      <c r="C60" s="65" t="s">
        <v>43</v>
      </c>
      <c r="D60" s="65"/>
      <c r="E60" s="65"/>
      <c r="F60" s="65"/>
      <c r="G60" s="65"/>
      <c r="I60" s="43">
        <v>123456.789</v>
      </c>
      <c r="K60" s="21" t="str">
        <f t="shared" ref="K60:K66" si="0">C60</f>
        <v>Comma</v>
      </c>
    </row>
    <row r="61" spans="2:13" ht="15" outlineLevel="1" x14ac:dyDescent="0.25">
      <c r="C61" s="65"/>
      <c r="D61" s="65"/>
      <c r="E61" s="65"/>
      <c r="F61" s="65"/>
      <c r="G61" s="65"/>
      <c r="K61" s="21"/>
    </row>
    <row r="62" spans="2:13" ht="15" outlineLevel="1" x14ac:dyDescent="0.25">
      <c r="C62" s="65" t="s">
        <v>44</v>
      </c>
      <c r="D62" s="65"/>
      <c r="E62" s="65"/>
      <c r="F62" s="65"/>
      <c r="G62" s="65"/>
      <c r="I62" s="34">
        <v>-123456.789</v>
      </c>
      <c r="K62" s="21" t="str">
        <f t="shared" si="0"/>
        <v>Comma [0]</v>
      </c>
    </row>
    <row r="63" spans="2:13" ht="15" outlineLevel="1" x14ac:dyDescent="0.25">
      <c r="C63" s="65"/>
      <c r="D63" s="65"/>
      <c r="E63" s="65"/>
      <c r="F63" s="65"/>
      <c r="G63" s="65"/>
      <c r="K63" s="21"/>
    </row>
    <row r="64" spans="2:13" ht="15" outlineLevel="1" x14ac:dyDescent="0.25">
      <c r="C64" s="65" t="s">
        <v>45</v>
      </c>
      <c r="D64" s="65"/>
      <c r="E64" s="65"/>
      <c r="F64" s="65"/>
      <c r="G64" s="65"/>
      <c r="I64" s="44">
        <v>123456.789</v>
      </c>
      <c r="K64" s="21" t="str">
        <f t="shared" si="0"/>
        <v>Currency</v>
      </c>
    </row>
    <row r="65" spans="3:11" ht="15" outlineLevel="1" x14ac:dyDescent="0.25">
      <c r="C65" s="65"/>
      <c r="D65" s="65"/>
      <c r="E65" s="65"/>
      <c r="F65" s="65"/>
      <c r="G65" s="65"/>
      <c r="K65" s="21"/>
    </row>
    <row r="66" spans="3:11" ht="15" outlineLevel="1" x14ac:dyDescent="0.25">
      <c r="C66" s="65" t="s">
        <v>46</v>
      </c>
      <c r="D66" s="65"/>
      <c r="E66" s="65"/>
      <c r="F66" s="65"/>
      <c r="G66" s="65"/>
      <c r="I66" s="45">
        <v>123456.789</v>
      </c>
      <c r="K66" s="21" t="str">
        <f t="shared" si="0"/>
        <v>Currency [0]</v>
      </c>
    </row>
    <row r="67" spans="3:11" ht="15" outlineLevel="1" x14ac:dyDescent="0.25">
      <c r="C67" s="65"/>
      <c r="D67" s="65"/>
      <c r="E67" s="65"/>
      <c r="F67" s="65"/>
      <c r="G67" s="65"/>
      <c r="K67" s="21"/>
    </row>
    <row r="68" spans="3:11" ht="15" outlineLevel="1" x14ac:dyDescent="0.25">
      <c r="C68" s="65" t="s">
        <v>47</v>
      </c>
      <c r="D68" s="65"/>
      <c r="E68" s="65"/>
      <c r="F68" s="65"/>
      <c r="G68" s="65"/>
      <c r="I68" s="46">
        <f ca="1">TODAY()</f>
        <v>45140</v>
      </c>
      <c r="K68" s="21" t="str">
        <f>C68</f>
        <v>Date</v>
      </c>
    </row>
    <row r="69" spans="3:11" ht="15" outlineLevel="1" x14ac:dyDescent="0.25">
      <c r="C69" s="65"/>
      <c r="D69" s="65"/>
      <c r="E69" s="65"/>
      <c r="F69" s="65"/>
      <c r="G69" s="65"/>
      <c r="K69" s="21"/>
    </row>
    <row r="70" spans="3:11" ht="15" outlineLevel="1" x14ac:dyDescent="0.25">
      <c r="C70" s="65" t="s">
        <v>48</v>
      </c>
      <c r="D70" s="65"/>
      <c r="E70" s="65"/>
      <c r="F70" s="65"/>
      <c r="G70" s="65"/>
      <c r="I70" s="47">
        <f ca="1">TODAY()</f>
        <v>45140</v>
      </c>
      <c r="K70" s="21" t="str">
        <f>C70</f>
        <v>Date Heading</v>
      </c>
    </row>
    <row r="71" spans="3:11" ht="15" outlineLevel="1" x14ac:dyDescent="0.25">
      <c r="C71" s="65"/>
      <c r="D71" s="65"/>
      <c r="E71" s="65"/>
      <c r="F71" s="65"/>
      <c r="G71" s="65"/>
      <c r="K71" s="21"/>
    </row>
    <row r="72" spans="3:11" ht="15" outlineLevel="1" x14ac:dyDescent="0.25">
      <c r="C72" s="65" t="s">
        <v>49</v>
      </c>
      <c r="D72" s="65"/>
      <c r="E72" s="65"/>
      <c r="F72" s="65"/>
      <c r="G72" s="65"/>
      <c r="I72" s="35">
        <v>-123456.789</v>
      </c>
      <c r="K72" s="21" t="str">
        <f>C72</f>
        <v>Numbers 0</v>
      </c>
    </row>
    <row r="73" spans="3:11" ht="15" outlineLevel="1" x14ac:dyDescent="0.25">
      <c r="C73" s="65"/>
      <c r="D73" s="65"/>
      <c r="E73" s="65"/>
      <c r="F73" s="65"/>
      <c r="G73" s="65"/>
      <c r="K73" s="21"/>
    </row>
    <row r="74" spans="3:11" ht="15" outlineLevel="1" x14ac:dyDescent="0.25">
      <c r="C74" s="65" t="s">
        <v>50</v>
      </c>
      <c r="D74" s="65"/>
      <c r="E74" s="65"/>
      <c r="F74" s="65"/>
      <c r="G74" s="65"/>
      <c r="I74" s="36">
        <v>0.5</v>
      </c>
      <c r="K74" s="21" t="str">
        <f>C74</f>
        <v>Percent</v>
      </c>
    </row>
    <row r="75" spans="3:11" outlineLevel="1" x14ac:dyDescent="0.2">
      <c r="C75" s="65"/>
      <c r="D75" s="65"/>
      <c r="E75" s="65"/>
      <c r="F75" s="65"/>
      <c r="G75" s="65"/>
    </row>
    <row r="76" spans="3:11" outlineLevel="1" x14ac:dyDescent="0.2">
      <c r="C76" s="65"/>
      <c r="D76" s="65"/>
      <c r="E76" s="65"/>
      <c r="F76" s="65"/>
      <c r="G76" s="65"/>
    </row>
    <row r="77" spans="3:11" x14ac:dyDescent="0.2">
      <c r="C77" s="65"/>
      <c r="D77" s="65"/>
      <c r="E77" s="65"/>
      <c r="F77" s="65"/>
      <c r="G77" s="65"/>
    </row>
    <row r="78" spans="3:11" x14ac:dyDescent="0.2">
      <c r="C78" s="65"/>
      <c r="D78" s="65"/>
      <c r="E78" s="65"/>
      <c r="F78" s="65"/>
      <c r="G78" s="65"/>
    </row>
    <row r="79" spans="3:11" x14ac:dyDescent="0.2">
      <c r="C79" s="65"/>
      <c r="D79" s="65"/>
      <c r="E79" s="65"/>
      <c r="F79" s="65"/>
      <c r="G79" s="65"/>
    </row>
    <row r="80" spans="3:11" x14ac:dyDescent="0.2">
      <c r="C80" s="65"/>
      <c r="D80" s="65"/>
      <c r="E80" s="65"/>
      <c r="F80" s="65"/>
      <c r="G80" s="65"/>
    </row>
    <row r="81" spans="3:7" x14ac:dyDescent="0.2">
      <c r="C81" s="65"/>
      <c r="D81" s="65"/>
      <c r="E81" s="65"/>
      <c r="F81" s="65"/>
      <c r="G81" s="65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Model Parameters</v>
      </c>
      <c r="J1" s="64"/>
      <c r="K1" s="64"/>
    </row>
    <row r="2" spans="1:18" ht="18" x14ac:dyDescent="0.25">
      <c r="A2" s="41" t="str">
        <f ca="1">Model_Name</f>
        <v>SP Favourite Stores - Suggested Solutions.xlsx</v>
      </c>
    </row>
    <row r="3" spans="1:18" x14ac:dyDescent="0.2">
      <c r="A3" s="64" t="s">
        <v>0</v>
      </c>
      <c r="B3" s="64"/>
      <c r="C3" s="64"/>
      <c r="D3" s="64"/>
      <c r="E3" s="64"/>
    </row>
    <row r="4" spans="1:18" ht="14.25" x14ac:dyDescent="0.2">
      <c r="E4" t="s">
        <v>5</v>
      </c>
      <c r="I4" s="1">
        <f>Overall_Error_Check</f>
        <v>0</v>
      </c>
    </row>
    <row r="6" spans="1:18" ht="16.5" thickBot="1" x14ac:dyDescent="0.3">
      <c r="B6" s="42">
        <f>MAX($B$5:$B5)+1</f>
        <v>1</v>
      </c>
      <c r="C6" s="2" t="s">
        <v>51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52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51</v>
      </c>
    </row>
    <row r="11" spans="1:18" outlineLevel="1" x14ac:dyDescent="0.2">
      <c r="E11" t="s">
        <v>16</v>
      </c>
      <c r="G11" s="67" t="str">
        <f ca="1">IF(ISERROR(OR(FIND("[",CELL("filename",A1)),FIND("]",CELL("filename",A1)))),"",MID(CELL("filename",A1),FIND("[",CELL("filename",A1))+1,FIND("]",CELL("filename",A1))-FIND("[",CELL("filename",A1))-1))</f>
        <v>SP Favourite Stores - Suggested Solutions.xlsx</v>
      </c>
      <c r="H11" s="67"/>
      <c r="I11" s="67"/>
      <c r="J11" s="67"/>
      <c r="K11" s="67"/>
      <c r="L11" s="67"/>
      <c r="M11" s="67"/>
      <c r="N11" s="67"/>
    </row>
    <row r="12" spans="1:18" outlineLevel="1" x14ac:dyDescent="0.2">
      <c r="E12" t="s">
        <v>53</v>
      </c>
      <c r="G12" s="68" t="s">
        <v>54</v>
      </c>
      <c r="H12" s="68"/>
      <c r="I12" s="68"/>
      <c r="J12" s="68"/>
      <c r="K12" s="68"/>
      <c r="L12" s="68"/>
      <c r="M12" s="68"/>
      <c r="N12" s="68"/>
    </row>
    <row r="13" spans="1:18" outlineLevel="1" x14ac:dyDescent="0.2"/>
    <row r="14" spans="1:18" outlineLevel="1" x14ac:dyDescent="0.2"/>
    <row r="15" spans="1:18" ht="16.5" thickBot="1" x14ac:dyDescent="0.3">
      <c r="B15" s="42">
        <f>MAX($B$5:$B14)+1</f>
        <v>2</v>
      </c>
      <c r="C15" s="2" t="s">
        <v>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56</v>
      </c>
    </row>
    <row r="18" spans="3:7" outlineLevel="1" x14ac:dyDescent="0.2"/>
    <row r="19" spans="3:7" outlineLevel="1" x14ac:dyDescent="0.2">
      <c r="E19" t="s">
        <v>57</v>
      </c>
      <c r="G19" s="5">
        <v>365</v>
      </c>
    </row>
    <row r="20" spans="3:7" outlineLevel="1" x14ac:dyDescent="0.2">
      <c r="E20" t="s">
        <v>58</v>
      </c>
      <c r="G20" s="5">
        <v>1</v>
      </c>
    </row>
    <row r="21" spans="3:7" outlineLevel="1" x14ac:dyDescent="0.2">
      <c r="E21" t="s">
        <v>59</v>
      </c>
      <c r="G21" s="5">
        <v>3</v>
      </c>
    </row>
    <row r="22" spans="3:7" outlineLevel="1" x14ac:dyDescent="0.2">
      <c r="E22" t="s">
        <v>60</v>
      </c>
      <c r="G22" s="5">
        <v>6</v>
      </c>
    </row>
    <row r="23" spans="3:7" outlineLevel="1" x14ac:dyDescent="0.2">
      <c r="E23" t="s">
        <v>61</v>
      </c>
      <c r="G23" s="5">
        <v>12</v>
      </c>
    </row>
    <row r="24" spans="3:7" outlineLevel="1" x14ac:dyDescent="0.2">
      <c r="E24" t="s">
        <v>62</v>
      </c>
      <c r="G24" s="5">
        <v>4</v>
      </c>
    </row>
    <row r="25" spans="3:7" outlineLevel="1" x14ac:dyDescent="0.2"/>
    <row r="26" spans="3:7" outlineLevel="1" x14ac:dyDescent="0.2">
      <c r="E26" t="s">
        <v>63</v>
      </c>
      <c r="G26" s="5">
        <v>5</v>
      </c>
    </row>
    <row r="27" spans="3:7" outlineLevel="1" x14ac:dyDescent="0.2"/>
    <row r="28" spans="3:7" outlineLevel="1" x14ac:dyDescent="0.2">
      <c r="E28" t="s">
        <v>64</v>
      </c>
      <c r="G28" s="6">
        <v>9.9999999999999997E+98</v>
      </c>
    </row>
    <row r="29" spans="3:7" outlineLevel="1" x14ac:dyDescent="0.2">
      <c r="E29" t="s">
        <v>65</v>
      </c>
      <c r="G29" s="6">
        <v>1E-8</v>
      </c>
    </row>
    <row r="30" spans="3:7" outlineLevel="1" x14ac:dyDescent="0.2"/>
    <row r="31" spans="3:7" outlineLevel="1" x14ac:dyDescent="0.2">
      <c r="E31" t="s">
        <v>66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62F3A-5536-4AAA-98AE-624075F1EBF2}">
  <sheetPr codeName="Sheet7"/>
  <dimension ref="A1:K39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5" width="3.7109375" customWidth="1"/>
    <col min="6" max="6" width="13.5703125" style="17" customWidth="1"/>
    <col min="7" max="8" width="14.5703125" style="17" customWidth="1"/>
    <col min="9" max="9" width="12.28515625" customWidth="1"/>
    <col min="10" max="10" width="13.42578125" customWidth="1"/>
    <col min="11" max="11" width="13.140625" customWidth="1"/>
    <col min="12" max="12" width="16.5703125" customWidth="1"/>
    <col min="13" max="13" width="13.42578125" customWidth="1"/>
  </cols>
  <sheetData>
    <row r="1" spans="1:11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Question Data</v>
      </c>
    </row>
    <row r="2" spans="1:11" ht="18" x14ac:dyDescent="0.25">
      <c r="A2" s="41" t="str">
        <f ca="1">Model_Name</f>
        <v>SP Favourite Stores - Suggested Solutions.xlsx</v>
      </c>
    </row>
    <row r="3" spans="1:11" x14ac:dyDescent="0.2">
      <c r="A3" s="64" t="s">
        <v>0</v>
      </c>
      <c r="B3" s="64"/>
      <c r="C3" s="64"/>
      <c r="D3" s="64"/>
      <c r="E3" s="64"/>
    </row>
    <row r="4" spans="1:11" ht="14.25" x14ac:dyDescent="0.2">
      <c r="B4" t="s">
        <v>5</v>
      </c>
      <c r="F4" s="1">
        <f>Overall_Error_Check</f>
        <v>0</v>
      </c>
    </row>
    <row r="6" spans="1:11" ht="16.5" thickBot="1" x14ac:dyDescent="0.3">
      <c r="B6" s="42">
        <f>MAX($B$5:$B5)+1</f>
        <v>1</v>
      </c>
      <c r="C6" s="2" t="str">
        <f ca="1">A1</f>
        <v>Question Data</v>
      </c>
      <c r="D6" s="2"/>
      <c r="E6" s="2"/>
      <c r="F6" s="50"/>
      <c r="G6" s="50"/>
      <c r="H6" s="50"/>
      <c r="I6" s="2"/>
      <c r="J6" s="2"/>
      <c r="K6" s="2"/>
    </row>
    <row r="7" spans="1:11" ht="12.75" thickTop="1" x14ac:dyDescent="0.2"/>
    <row r="8" spans="1:11" ht="16.5" x14ac:dyDescent="0.25">
      <c r="C8" s="3" t="s">
        <v>68</v>
      </c>
    </row>
    <row r="10" spans="1:11" x14ac:dyDescent="0.2">
      <c r="F10" s="59" t="s">
        <v>47</v>
      </c>
      <c r="G10" s="57" t="s">
        <v>72</v>
      </c>
      <c r="H10" s="60" t="s">
        <v>67</v>
      </c>
    </row>
    <row r="11" spans="1:11" x14ac:dyDescent="0.2">
      <c r="F11" s="58">
        <v>44593</v>
      </c>
      <c r="G11" s="20" t="s">
        <v>73</v>
      </c>
      <c r="H11" s="20" t="s">
        <v>74</v>
      </c>
    </row>
    <row r="12" spans="1:11" x14ac:dyDescent="0.2">
      <c r="F12" s="58">
        <v>44607</v>
      </c>
      <c r="G12" s="20" t="s">
        <v>75</v>
      </c>
      <c r="H12" s="20" t="s">
        <v>76</v>
      </c>
    </row>
    <row r="13" spans="1:11" x14ac:dyDescent="0.2">
      <c r="F13" s="58">
        <v>44621</v>
      </c>
      <c r="G13" s="20" t="s">
        <v>73</v>
      </c>
      <c r="H13" s="20" t="s">
        <v>77</v>
      </c>
    </row>
    <row r="14" spans="1:11" x14ac:dyDescent="0.2">
      <c r="F14" s="58">
        <v>44635</v>
      </c>
      <c r="G14" s="20" t="s">
        <v>78</v>
      </c>
      <c r="H14" s="20" t="s">
        <v>79</v>
      </c>
    </row>
    <row r="15" spans="1:11" x14ac:dyDescent="0.2">
      <c r="F15" s="58">
        <v>44649</v>
      </c>
      <c r="G15" s="20" t="s">
        <v>73</v>
      </c>
      <c r="H15" s="20" t="s">
        <v>74</v>
      </c>
    </row>
    <row r="16" spans="1:11" x14ac:dyDescent="0.2">
      <c r="F16" s="58">
        <v>44663</v>
      </c>
      <c r="G16" s="20" t="s">
        <v>73</v>
      </c>
      <c r="H16" s="20" t="s">
        <v>76</v>
      </c>
    </row>
    <row r="17" spans="2:11" x14ac:dyDescent="0.2">
      <c r="F17" s="58">
        <v>44677</v>
      </c>
      <c r="G17" s="20" t="s">
        <v>78</v>
      </c>
      <c r="H17" s="20" t="s">
        <v>74</v>
      </c>
    </row>
    <row r="18" spans="2:11" x14ac:dyDescent="0.2">
      <c r="F18" s="58">
        <v>44691</v>
      </c>
      <c r="G18" s="20" t="s">
        <v>80</v>
      </c>
      <c r="H18" s="20" t="s">
        <v>81</v>
      </c>
    </row>
    <row r="19" spans="2:11" x14ac:dyDescent="0.2">
      <c r="F19" s="58">
        <v>44705</v>
      </c>
      <c r="G19" s="20" t="s">
        <v>78</v>
      </c>
      <c r="H19" s="20" t="s">
        <v>77</v>
      </c>
    </row>
    <row r="20" spans="2:11" x14ac:dyDescent="0.2">
      <c r="F20" s="58">
        <v>44719</v>
      </c>
      <c r="G20" s="20" t="s">
        <v>80</v>
      </c>
      <c r="H20" s="20" t="s">
        <v>74</v>
      </c>
    </row>
    <row r="21" spans="2:11" x14ac:dyDescent="0.2">
      <c r="F21" s="58">
        <v>44733</v>
      </c>
      <c r="G21" s="20" t="s">
        <v>73</v>
      </c>
      <c r="H21" s="20" t="s">
        <v>79</v>
      </c>
    </row>
    <row r="22" spans="2:11" x14ac:dyDescent="0.2">
      <c r="F22" s="58">
        <v>44747</v>
      </c>
      <c r="G22" s="20" t="s">
        <v>75</v>
      </c>
      <c r="H22" s="20" t="s">
        <v>77</v>
      </c>
    </row>
    <row r="23" spans="2:11" x14ac:dyDescent="0.2">
      <c r="F23" s="58">
        <v>44761</v>
      </c>
      <c r="G23" s="20" t="s">
        <v>80</v>
      </c>
      <c r="H23" s="20" t="s">
        <v>81</v>
      </c>
    </row>
    <row r="24" spans="2:11" x14ac:dyDescent="0.2">
      <c r="F24" s="58">
        <v>44775</v>
      </c>
      <c r="G24" s="20" t="s">
        <v>78</v>
      </c>
      <c r="H24" s="20" t="s">
        <v>74</v>
      </c>
    </row>
    <row r="25" spans="2:11" x14ac:dyDescent="0.2">
      <c r="F25" s="58">
        <v>44931</v>
      </c>
      <c r="G25" s="20" t="s">
        <v>73</v>
      </c>
      <c r="H25" s="20" t="s">
        <v>74</v>
      </c>
    </row>
    <row r="26" spans="2:11" x14ac:dyDescent="0.2">
      <c r="F26" s="58">
        <v>44931</v>
      </c>
      <c r="G26" s="20" t="s">
        <v>75</v>
      </c>
      <c r="H26" s="20" t="s">
        <v>79</v>
      </c>
    </row>
    <row r="27" spans="2:11" x14ac:dyDescent="0.2">
      <c r="F27" s="62">
        <v>44931</v>
      </c>
      <c r="G27" s="61" t="s">
        <v>78</v>
      </c>
      <c r="H27" s="61" t="s">
        <v>76</v>
      </c>
    </row>
    <row r="30" spans="2:11" ht="16.5" thickBot="1" x14ac:dyDescent="0.3">
      <c r="B30" s="42">
        <f>MAX($B$5:$B26)+1</f>
        <v>2</v>
      </c>
      <c r="C30" s="2" t="s">
        <v>82</v>
      </c>
      <c r="D30" s="2"/>
      <c r="E30" s="2"/>
      <c r="F30" s="2"/>
      <c r="G30" s="2"/>
      <c r="H30" s="2"/>
      <c r="I30" s="2"/>
      <c r="J30" s="2"/>
      <c r="K30" s="2"/>
    </row>
    <row r="31" spans="2:11" ht="12.75" thickTop="1" x14ac:dyDescent="0.2">
      <c r="F31"/>
      <c r="G31"/>
      <c r="H31"/>
    </row>
    <row r="32" spans="2:11" ht="16.5" x14ac:dyDescent="0.25">
      <c r="C32" s="3" t="s">
        <v>83</v>
      </c>
      <c r="F32"/>
      <c r="G32"/>
      <c r="H32"/>
    </row>
    <row r="33" spans="2:10" ht="16.5" x14ac:dyDescent="0.25">
      <c r="C33" s="3"/>
      <c r="F33"/>
      <c r="G33"/>
      <c r="H33"/>
    </row>
    <row r="34" spans="2:10" x14ac:dyDescent="0.2">
      <c r="F34" s="51" t="s">
        <v>84</v>
      </c>
      <c r="G34"/>
      <c r="H34"/>
      <c r="I34" s="51" t="s">
        <v>85</v>
      </c>
    </row>
    <row r="35" spans="2:10" x14ac:dyDescent="0.2">
      <c r="F35" s="13" t="s">
        <v>72</v>
      </c>
      <c r="G35" s="13" t="s">
        <v>67</v>
      </c>
      <c r="H35"/>
      <c r="I35" s="53" t="s">
        <v>72</v>
      </c>
      <c r="J35" s="54" t="s">
        <v>67</v>
      </c>
    </row>
    <row r="36" spans="2:10" x14ac:dyDescent="0.2">
      <c r="B36" s="52"/>
      <c r="C36" s="52"/>
      <c r="F36" t="str" cm="1">
        <f t="array" ref="F36:F39">_xlfn.UNIQUE(Data[Customer])</f>
        <v>Talia Cao</v>
      </c>
      <c r="G36" s="28" t="str" cm="1">
        <f t="array" ref="G36:G39">_xlfn.LET(_xlpm.Store, TRANSPOSE(_xlfn.UNIQUE(Data[Store])), _xlpm.Customer, _xlfn.UNIQUE(Data[Customer]), _xlpm.Matrix, COUNTIFS(Data[Store], _xlpm.Store, Data[Customer], _xlpm.Customer), _xlfn.BYROW(_xlpm.Matrix, _xlfn.LAMBDA(_xlpm.r, _xlfn.XLOOKUP(MAX(_xlpm.r), _xlpm.r, _xlpm.Store))))</f>
        <v>Central</v>
      </c>
      <c r="H36"/>
      <c r="I36" t="str" cm="1">
        <f t="array" ref="I36:I39">_xlfn.UNIQUE(Data[Customer])</f>
        <v>Talia Cao</v>
      </c>
      <c r="J36" s="55" t="str" cm="1">
        <f t="array" ref="J36:J39">_xlfn.BYROW(_xlfn.UNIQUE(Data[Customer]), _xlfn.LAMBDA(_xlpm.name, INDEX(_xlfn._xlws.SORT(_xlfn._xlws.FILTER(Data[], Data[Customer]=_xlpm.name), 1, -1), 1, 3)))</f>
        <v>Central</v>
      </c>
    </row>
    <row r="37" spans="2:10" x14ac:dyDescent="0.2">
      <c r="F37" t="str">
        <v>Tim Heng</v>
      </c>
      <c r="G37" s="28" t="str">
        <v>Town Hall</v>
      </c>
      <c r="H37"/>
      <c r="I37" t="str">
        <v>Tim Heng</v>
      </c>
      <c r="J37" s="55" t="str">
        <v>Circular Quay</v>
      </c>
    </row>
    <row r="38" spans="2:10" x14ac:dyDescent="0.2">
      <c r="F38" t="str">
        <v>Sam Ngo</v>
      </c>
      <c r="G38" s="28" t="str">
        <v>Central</v>
      </c>
      <c r="H38"/>
      <c r="I38" t="str">
        <v>Sam Ngo</v>
      </c>
      <c r="J38" s="55" t="str">
        <v>Town Hall</v>
      </c>
    </row>
    <row r="39" spans="2:10" x14ac:dyDescent="0.2">
      <c r="F39" t="str">
        <v>Liam Bastick</v>
      </c>
      <c r="G39" s="28" t="str">
        <v>Wynyard</v>
      </c>
      <c r="H39"/>
      <c r="I39" t="str">
        <v>Liam Bastick</v>
      </c>
      <c r="J39" s="56" t="str">
        <v>Wynyard</v>
      </c>
    </row>
  </sheetData>
  <mergeCells count="1">
    <mergeCell ref="A3:E3"/>
  </mergeCells>
  <conditionalFormatting sqref="F4">
    <cfRule type="cellIs" dxfId="3" priority="1" operator="notEqual">
      <formula>0</formula>
    </cfRule>
  </conditionalFormatting>
  <hyperlinks>
    <hyperlink ref="F4" location="Overall_Error_Check" tooltip="Go to Overall Error Check" display="Overall_Error_Check" xr:uid="{37662756-4E9D-47DE-8A75-03467665EAE4}"/>
    <hyperlink ref="A3:E3" location="HL_Navigator" tooltip="Go to Navigator (Table of Contents)" display="Navigator" xr:uid="{EC23C600-8AA6-43DF-8D92-605A71CD3715}"/>
    <hyperlink ref="A3" location="HL_Navigator" display="Navigator" xr:uid="{591510CF-0B38-48D4-9A9D-F0B05ECABA30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L22"/>
  <sheetViews>
    <sheetView showGridLines="0" workbookViewId="0">
      <pane ySplit="4" topLeftCell="A5" activePane="bottomLeft" state="frozen"/>
      <selection pane="bottomLeft"/>
    </sheetView>
  </sheetViews>
  <sheetFormatPr defaultRowHeight="12" outlineLevelRow="1" x14ac:dyDescent="0.2"/>
  <cols>
    <col min="1" max="5" width="3.7109375" customWidth="1"/>
    <col min="6" max="6" width="11.140625" customWidth="1"/>
    <col min="7" max="12" width="8.140625" customWidth="1"/>
  </cols>
  <sheetData>
    <row r="1" spans="1:12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Error Checks</v>
      </c>
      <c r="K1" s="11"/>
    </row>
    <row r="2" spans="1:12" ht="18" x14ac:dyDescent="0.25">
      <c r="A2" s="41" t="str">
        <f ca="1">Model_Name</f>
        <v>SP Favourite Stores - Suggested Solutions.xlsx</v>
      </c>
    </row>
    <row r="3" spans="1:12" x14ac:dyDescent="0.2">
      <c r="A3" s="64" t="s">
        <v>0</v>
      </c>
      <c r="B3" s="64"/>
      <c r="C3" s="64"/>
      <c r="D3" s="64"/>
      <c r="E3" s="64"/>
    </row>
    <row r="4" spans="1:12" ht="14.25" x14ac:dyDescent="0.2">
      <c r="B4" t="s">
        <v>5</v>
      </c>
      <c r="F4" s="1">
        <f>Overall_Error_Check</f>
        <v>0</v>
      </c>
    </row>
    <row r="5" spans="1:12" x14ac:dyDescent="0.2">
      <c r="A5" s="11"/>
    </row>
    <row r="6" spans="1:12" ht="16.5" thickBot="1" x14ac:dyDescent="0.3">
      <c r="B6" s="42">
        <v>1</v>
      </c>
      <c r="C6" s="2" t="s">
        <v>10</v>
      </c>
      <c r="D6" s="2"/>
      <c r="E6" s="2"/>
      <c r="F6" s="2"/>
      <c r="G6" s="2"/>
      <c r="H6" s="2"/>
      <c r="I6" s="2"/>
      <c r="J6" s="2"/>
      <c r="K6" s="2"/>
      <c r="L6" s="2"/>
    </row>
    <row r="7" spans="1:12" ht="12.75" outlineLevel="1" thickTop="1" x14ac:dyDescent="0.2"/>
    <row r="8" spans="1:12" ht="16.5" outlineLevel="1" x14ac:dyDescent="0.25">
      <c r="C8" s="3" t="s">
        <v>69</v>
      </c>
    </row>
    <row r="9" spans="1:12" ht="16.5" x14ac:dyDescent="0.25">
      <c r="C9" s="3"/>
    </row>
    <row r="10" spans="1:12" ht="16.5" x14ac:dyDescent="0.25">
      <c r="C10" s="3"/>
      <c r="D10" s="4" t="s">
        <v>70</v>
      </c>
    </row>
    <row r="11" spans="1:12" x14ac:dyDescent="0.2">
      <c r="J11" s="48"/>
    </row>
    <row r="12" spans="1:12" ht="14.25" x14ac:dyDescent="0.2">
      <c r="E12" t="s">
        <v>71</v>
      </c>
      <c r="I12" s="49"/>
      <c r="J12" s="48"/>
    </row>
    <row r="13" spans="1:12" x14ac:dyDescent="0.2">
      <c r="J13" s="48"/>
    </row>
    <row r="17" spans="5:9" ht="15" x14ac:dyDescent="0.25">
      <c r="E17" s="4" t="str">
        <f>C8</f>
        <v>Summary of Errors</v>
      </c>
      <c r="I17" s="1">
        <f>MIN(1,SUM(I11:I15))</f>
        <v>0</v>
      </c>
    </row>
    <row r="18" spans="5:9" x14ac:dyDescent="0.2">
      <c r="F18" s="37"/>
    </row>
    <row r="19" spans="5:9" x14ac:dyDescent="0.2">
      <c r="F19" s="37"/>
    </row>
    <row r="20" spans="5:9" x14ac:dyDescent="0.2">
      <c r="F20" s="37"/>
    </row>
    <row r="21" spans="5:9" x14ac:dyDescent="0.2">
      <c r="F21" s="37"/>
    </row>
    <row r="22" spans="5:9" x14ac:dyDescent="0.2">
      <c r="F22" s="37"/>
    </row>
  </sheetData>
  <mergeCells count="1">
    <mergeCell ref="A3:E3"/>
  </mergeCells>
  <conditionalFormatting sqref="F4">
    <cfRule type="cellIs" dxfId="2" priority="3" operator="notEqual">
      <formula>0</formula>
    </cfRule>
  </conditionalFormatting>
  <conditionalFormatting sqref="I12">
    <cfRule type="cellIs" dxfId="1" priority="1" operator="notEqual">
      <formula>0</formula>
    </cfRule>
  </conditionalFormatting>
  <conditionalFormatting sqref="I17">
    <cfRule type="cellIs" dxfId="0" priority="2" operator="notEqual">
      <formula>0</formula>
    </cfRule>
  </conditionalFormatting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6" ma:contentTypeDescription="Create a new document." ma:contentTypeScope="" ma:versionID="494508ebd4a3a05daa041fe618f41ef2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7b5e71be2087c237b96495c3d5aaf0da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Props1.xml><?xml version="1.0" encoding="utf-8"?>
<ds:datastoreItem xmlns:ds="http://schemas.openxmlformats.org/officeDocument/2006/customXml" ds:itemID="{4F4E4C38-BF52-4BF4-B7C4-8E4875C370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EF024F-C128-4556-8406-3DDA73C3D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619791-D556-4F22-833E-9B506B249334}">
  <ds:schemaRefs>
    <ds:schemaRef ds:uri="http://schemas.microsoft.com/office/2006/metadata/properties"/>
    <ds:schemaRef ds:uri="http://schemas.microsoft.com/office/infopath/2007/PartnerControls"/>
    <ds:schemaRef ds:uri="ff58d06b-05e3-4c65-85ba-22cd93c7683f"/>
    <ds:schemaRef ds:uri="ac914b5e-6dd4-4de9-b905-57df3d5402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22</vt:i4>
      </vt:variant>
    </vt:vector>
  </HeadingPairs>
  <TitlesOfParts>
    <vt:vector size="28" baseType="lpstr">
      <vt:lpstr>Cover</vt:lpstr>
      <vt:lpstr>Navigator</vt:lpstr>
      <vt:lpstr>Style Guide</vt:lpstr>
      <vt:lpstr>Model Parameters</vt:lpstr>
      <vt:lpstr>Question Data</vt:lpstr>
      <vt:lpstr>Error Checks</vt:lpstr>
      <vt:lpstr>Client_Name</vt:lpstr>
      <vt:lpstr>Days_in_Year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Manager/>
  <Company>SumProduct Pty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Liam</dc:creator>
  <cp:keywords/>
  <dc:description/>
  <cp:lastModifiedBy>Guanting Liu</cp:lastModifiedBy>
  <cp:revision/>
  <dcterms:created xsi:type="dcterms:W3CDTF">2012-10-20T20:39:47Z</dcterms:created>
  <dcterms:modified xsi:type="dcterms:W3CDTF">2023-08-02T05:09:10Z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