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5030" windowHeight="8445" tabRatio="851" activeTab="0"/>
  </bookViews>
  <sheets>
    <sheet name="GC" sheetId="1" r:id="rId1"/>
    <sheet name="Contents" sheetId="2" r:id="rId2"/>
    <sheet name="Assumptions_SC" sheetId="3" r:id="rId3"/>
    <sheet name="GA" sheetId="4" state="hidden" r:id="rId4"/>
    <sheet name="Scenario_Illustration_BA" sheetId="5" r:id="rId5"/>
    <sheet name="Depn_Illustration_BA" sheetId="6" r:id="rId6"/>
    <sheet name="Multiple_Ref_Cells_BA" sheetId="7" r:id="rId7"/>
    <sheet name="Chart_Data_BA" sheetId="8" r:id="rId8"/>
    <sheet name="Example_Chart_Output_BO" sheetId="9" r:id="rId9"/>
    <sheet name="Lookup_SC" sheetId="10" state="hidden" r:id="rId10"/>
    <sheet name="GL" sheetId="11" state="hidden" r:id="rId11"/>
    <sheet name="Checks_SC" sheetId="12" r:id="rId12"/>
    <sheet name="Err_Chks_BO" sheetId="13" r:id="rId13"/>
  </sheets>
  <definedNames>
    <definedName name="Amount_Data_Dynamic_Range">OFFSET('Example_Chart_Output_BO'!$N$10,0,0,1,SUM('Example_Chart_Output_BO'!$N$8:$R$8))</definedName>
    <definedName name="Ann">'GL'!$G$10</definedName>
    <definedName name="Apr">'GL'!$C$13</definedName>
    <definedName name="Aug">'GL'!$C$17</definedName>
    <definedName name="Billion">'GL'!$K$35</definedName>
    <definedName name="Billions">'GL'!$K$10</definedName>
    <definedName name="CA_Err_Chks">'Err_Chks_BO'!$K$20:$K$21</definedName>
    <definedName name="CA_Err_Chks_Area_Names">'Err_Chks_BO'!$D$20:$D$21</definedName>
    <definedName name="CA_Err_Chks_Flags">'Err_Chks_BO'!$M$20:$M$21</definedName>
    <definedName name="CA_Err_Chks_Inc">'Err_Chks_BO'!$L$20:$L$21</definedName>
    <definedName name="CB_Chart_Data_Toggle_1">'Chart_Data_BA'!$H$9</definedName>
    <definedName name="CB_Chart_Data_Toggle_2">'Chart_Data_BA'!$I$9</definedName>
    <definedName name="CB_Chart_Data_Toggle_3">'Chart_Data_BA'!$J$9</definedName>
    <definedName name="CB_Chart_Data_Toggle_4">'Chart_Data_BA'!$K$9</definedName>
    <definedName name="CB_Chart_Data_Toggle_5">'Chart_Data_BA'!$L$9</definedName>
    <definedName name="CB_Err_Chks_Show_Msg">'Err_Chks_BO'!$C$9</definedName>
    <definedName name="Currency">'GL'!$K$13</definedName>
    <definedName name="Days_In_Wk">'GL'!$K$22</definedName>
    <definedName name="DD_Denom">'GA'!$H$17</definedName>
    <definedName name="DD_Fin_YE_Mth">'GA'!$H$11</definedName>
    <definedName name="DD_Model_Per_Type">'GA'!$H$10</definedName>
    <definedName name="Dec">'GL'!$C$21</definedName>
    <definedName name="Err_Chks_Msg">'Err_Chks_BO'!$I$14</definedName>
    <definedName name="Err_Chks_Ttl_Areas">'Err_Chks_BO'!$M$22</definedName>
    <definedName name="Fcast_Pers">'GA'!$H$13</definedName>
    <definedName name="Feb">'GL'!$C$11</definedName>
    <definedName name="Half_1">'GL'!$C$36</definedName>
    <definedName name="Half_2">'GL'!$C$37</definedName>
    <definedName name="Half_Yr_Name">'GL'!$G$20</definedName>
    <definedName name="Halves_In_Yr">'GL'!$G$29</definedName>
    <definedName name="HL_Err_Chk">'Err_Chks_BO'!$A$1</definedName>
    <definedName name="HL_Home">'Contents'!$B$1</definedName>
    <definedName name="Hrs_In_Day">'GL'!$K$21</definedName>
    <definedName name="Hundred">'GL'!$K$32</definedName>
    <definedName name="Jan">'GL'!$C$10</definedName>
    <definedName name="Jul">'GL'!$C$16</definedName>
    <definedName name="Jun">'GL'!$C$15</definedName>
    <definedName name="LO_Err_Chks_Cust_1_Err_Chk">'Chart_Data_BA'!$G$16</definedName>
    <definedName name="LU_Denom">'GL'!$K$10:$K$13</definedName>
    <definedName name="LU_Halves">'GL'!$C$36:$C$37</definedName>
    <definedName name="LU_Mths">'GL'!$C$10:$C$21</definedName>
    <definedName name="LU_Per_Names">'GL'!$G$19:$G$22</definedName>
    <definedName name="LU_Pers">'GL'!$G$10:$G$13</definedName>
    <definedName name="LU_Pers_In_Yr">'GL'!$G$28:$G$31</definedName>
    <definedName name="LU_Qtrs">'GL'!$C$27:$C$30</definedName>
    <definedName name="LU_Yes_No">'GL'!$G$37:$G$38</definedName>
    <definedName name="Mar">'GL'!$C$12</definedName>
    <definedName name="May">'GL'!$C$14</definedName>
    <definedName name="Million">'GL'!$K$34</definedName>
    <definedName name="Millions">'GL'!$K$11</definedName>
    <definedName name="Mins_In_Hr">'GL'!$K$20</definedName>
    <definedName name="Model_Name">'GC'!$C$10</definedName>
    <definedName name="Model_Start_Date">'GA'!$H$12</definedName>
    <definedName name="Mth_Name">'GL'!$G$22</definedName>
    <definedName name="Mthly">'GL'!$G$13</definedName>
    <definedName name="Mths_In_Half_Yr">'GL'!$K$25</definedName>
    <definedName name="Mths_In_Qtr">'GL'!$K$24</definedName>
    <definedName name="Mths_In_Yr">'GL'!$G$31</definedName>
    <definedName name="No">'GL'!$G$38</definedName>
    <definedName name="Nov">'GL'!$C$20</definedName>
    <definedName name="Oct">'GL'!$C$19</definedName>
    <definedName name="Per_1_End_Date">'GA'!$H$15</definedName>
    <definedName name="Per_1_End_Mth">'GA'!$H$14</definedName>
    <definedName name="Per_1_Title">'GA'!$H$16</definedName>
    <definedName name="_xlnm.Print_Area" localSheetId="2">'Assumptions_SC'!$B$1:$P$30</definedName>
    <definedName name="_xlnm.Print_Area" localSheetId="7">'Chart_Data_BA'!$B$1:$S$40</definedName>
    <definedName name="_xlnm.Print_Area" localSheetId="11">'Checks_SC'!$B$1:$P$30</definedName>
    <definedName name="_xlnm.Print_Area" localSheetId="1">'Contents'!$B$1:$Q$17</definedName>
    <definedName name="_xlnm.Print_Area" localSheetId="5">'Depn_Illustration_BA'!$B$1:$S$40</definedName>
    <definedName name="_xlnm.Print_Area" localSheetId="12">'Err_Chks_BO'!$B$1:$N$24</definedName>
    <definedName name="_xlnm.Print_Area" localSheetId="8">'Example_Chart_Output_BO'!$B$1:$S$41</definedName>
    <definedName name="_xlnm.Print_Area" localSheetId="3">'GA'!$B$1:$L$26</definedName>
    <definedName name="_xlnm.Print_Area" localSheetId="0">'GC'!$B$1:$P$29</definedName>
    <definedName name="_xlnm.Print_Area" localSheetId="10">'GL'!$B$1:$N$40</definedName>
    <definedName name="_xlnm.Print_Area" localSheetId="9">'Lookup_SC'!$B$1:$P$30</definedName>
    <definedName name="_xlnm.Print_Area" localSheetId="6">'Multiple_Ref_Cells_BA'!$B$1:$S$39</definedName>
    <definedName name="_xlnm.Print_Area" localSheetId="4">'Scenario_Illustration_BA'!$B$1:$S$40</definedName>
    <definedName name="_xlnm.Print_Titles" localSheetId="7">'Chart_Data_BA'!$1:$6</definedName>
    <definedName name="_xlnm.Print_Titles" localSheetId="1">'Contents'!$1:$7</definedName>
    <definedName name="_xlnm.Print_Titles" localSheetId="5">'Depn_Illustration_BA'!$1:$6</definedName>
    <definedName name="_xlnm.Print_Titles" localSheetId="12">'Err_Chks_BO'!$1:$6</definedName>
    <definedName name="_xlnm.Print_Titles" localSheetId="8">'Example_Chart_Output_BO'!$1:$6</definedName>
    <definedName name="_xlnm.Print_Titles" localSheetId="3">'GA'!$1:$8</definedName>
    <definedName name="_xlnm.Print_Titles" localSheetId="10">'GL'!$1:$6</definedName>
    <definedName name="_xlnm.Print_Titles" localSheetId="6">'Multiple_Ref_Cells_BA'!$1:$6</definedName>
    <definedName name="_xlnm.Print_Titles" localSheetId="4">'Scenario_Illustration_BA'!$1:$6</definedName>
    <definedName name="Qtr_1">'GL'!$C$27</definedName>
    <definedName name="Qtr_2">'GL'!$C$28</definedName>
    <definedName name="Qtr_3">'GL'!$C$29</definedName>
    <definedName name="Qtr_4">'GL'!$C$30</definedName>
    <definedName name="Qtr_Name">'GL'!$G$21</definedName>
    <definedName name="Qtrly">'GL'!$G$12</definedName>
    <definedName name="Qtrs_In_Yr">'GL'!$G$30</definedName>
    <definedName name="Secs_In_Min">'GL'!$K$19</definedName>
    <definedName name="Semi_Ann">'GL'!$G$11</definedName>
    <definedName name="Sep">'GL'!$C$18</definedName>
    <definedName name="Ten">'GL'!$K$31</definedName>
    <definedName name="Test01">OFFSET('Example_Chart_Output_BO'!$N$11,,,1,COUNTA('Example_Chart_Output_BO'!$N$11:$R$11))</definedName>
    <definedName name="Thousand">'GL'!$K$33</definedName>
    <definedName name="Thousands">'GL'!$K$12</definedName>
    <definedName name="Title_Data_Dynamic_Range">OFFSET('Example_Chart_Output_BO'!$N$9,0,0,1,SUM('Example_Chart_Output_BO'!$N$8:$R$8))</definedName>
    <definedName name="Wks_In_Yr">'GL'!$K$23</definedName>
    <definedName name="Yes">'GL'!$G$37</definedName>
    <definedName name="Yr_Name">'GL'!$G$19</definedName>
    <definedName name="Yrs_In_Yr">'GL'!$G$28</definedName>
  </definedNames>
  <calcPr fullCalcOnLoad="1"/>
</workbook>
</file>

<file path=xl/comments8.xml><?xml version="1.0" encoding="utf-8"?>
<comments xmlns="http://schemas.openxmlformats.org/spreadsheetml/2006/main">
  <authors>
    <author>BPM</author>
  </authors>
  <commentList>
    <comment ref="G16" authorId="0">
      <text>
        <r>
          <rPr>
            <sz val="8"/>
            <rFont val="Tahoma"/>
            <family val="0"/>
          </rPr>
          <t>Links out to:
Error Checks</t>
        </r>
      </text>
    </comment>
  </commentList>
</comments>
</file>

<file path=xl/sharedStrings.xml><?xml version="1.0" encoding="utf-8"?>
<sst xmlns="http://schemas.openxmlformats.org/spreadsheetml/2006/main" count="298" uniqueCount="229">
  <si>
    <t>Primary Developer:  Liam Bastick</t>
  </si>
  <si>
    <t>General Cover Notes:</t>
  </si>
  <si>
    <t>GC</t>
  </si>
  <si>
    <t>Go to Table of Contents</t>
  </si>
  <si>
    <t>Table of Contents</t>
  </si>
  <si>
    <t>Go to Cover Sheet</t>
  </si>
  <si>
    <t>é</t>
  </si>
  <si>
    <t>Section &amp; Sheet Titles</t>
  </si>
  <si>
    <t>C</t>
  </si>
  <si>
    <t>General Lookup Tables</t>
  </si>
  <si>
    <t>ç</t>
  </si>
  <si>
    <t>è</t>
  </si>
  <si>
    <t>Months Lookup</t>
  </si>
  <si>
    <t>Names:</t>
  </si>
  <si>
    <t>Month</t>
  </si>
  <si>
    <t>LU_Mths</t>
  </si>
  <si>
    <t>January</t>
  </si>
  <si>
    <t>Jan</t>
  </si>
  <si>
    <t>February</t>
  </si>
  <si>
    <t>Feb</t>
  </si>
  <si>
    <t>March</t>
  </si>
  <si>
    <t>Mar</t>
  </si>
  <si>
    <t>April</t>
  </si>
  <si>
    <t>Apr</t>
  </si>
  <si>
    <t>May</t>
  </si>
  <si>
    <t>June</t>
  </si>
  <si>
    <t>Jun</t>
  </si>
  <si>
    <t>July</t>
  </si>
  <si>
    <t>Jul</t>
  </si>
  <si>
    <t>August</t>
  </si>
  <si>
    <t>Aug</t>
  </si>
  <si>
    <t>September</t>
  </si>
  <si>
    <t>Sep</t>
  </si>
  <si>
    <t>October</t>
  </si>
  <si>
    <t>Oct</t>
  </si>
  <si>
    <t>November</t>
  </si>
  <si>
    <t>Nov</t>
  </si>
  <si>
    <t>December</t>
  </si>
  <si>
    <t>Dec</t>
  </si>
  <si>
    <t>Model Quarter Lookup</t>
  </si>
  <si>
    <t>Quarter</t>
  </si>
  <si>
    <t>LU_Qtrs</t>
  </si>
  <si>
    <t>Q1</t>
  </si>
  <si>
    <t>Qtr_1</t>
  </si>
  <si>
    <t>Q2</t>
  </si>
  <si>
    <t>Qtr_2</t>
  </si>
  <si>
    <t>Q3</t>
  </si>
  <si>
    <t>Qtr_3</t>
  </si>
  <si>
    <t>Q4</t>
  </si>
  <si>
    <t>Qtr_4</t>
  </si>
  <si>
    <t>Model Half Year Lookup</t>
  </si>
  <si>
    <t>Half Year</t>
  </si>
  <si>
    <t>LU_Halves</t>
  </si>
  <si>
    <t>H1</t>
  </si>
  <si>
    <t>Half_1</t>
  </si>
  <si>
    <t>H2</t>
  </si>
  <si>
    <t>Half_2</t>
  </si>
  <si>
    <t>Model Period Type Lookup</t>
  </si>
  <si>
    <t>Model Period Type</t>
  </si>
  <si>
    <t>LU_Pers</t>
  </si>
  <si>
    <t>Annual</t>
  </si>
  <si>
    <t>Ann</t>
  </si>
  <si>
    <t>Semi-Annual</t>
  </si>
  <si>
    <t>Semi_Ann</t>
  </si>
  <si>
    <t>Quarterly</t>
  </si>
  <si>
    <t>Qtrly</t>
  </si>
  <si>
    <t>Monthly</t>
  </si>
  <si>
    <t>Mthly</t>
  </si>
  <si>
    <t>Period Names Lookup</t>
  </si>
  <si>
    <t>Period Name</t>
  </si>
  <si>
    <t>LU_Per_Names</t>
  </si>
  <si>
    <t>Year</t>
  </si>
  <si>
    <t>Yr_Name</t>
  </si>
  <si>
    <t>Half_Yr_Name</t>
  </si>
  <si>
    <t>Qtr_Name</t>
  </si>
  <si>
    <t>Mth_Name</t>
  </si>
  <si>
    <t>Periods in Year Lookup</t>
  </si>
  <si>
    <t>Periods in Year</t>
  </si>
  <si>
    <t>LU_Pers_In_Yr</t>
  </si>
  <si>
    <t>Yrs_In_Yr</t>
  </si>
  <si>
    <t>Halves_In_Yr</t>
  </si>
  <si>
    <t>Qtrs_In_Yr</t>
  </si>
  <si>
    <t>Mths_In_Yr</t>
  </si>
  <si>
    <t>Yes / No Input Lookup</t>
  </si>
  <si>
    <t>Yes / No Input</t>
  </si>
  <si>
    <t>LU_Yes_No</t>
  </si>
  <si>
    <t>Yes</t>
  </si>
  <si>
    <t>No</t>
  </si>
  <si>
    <t>Model Denomination Lookup</t>
  </si>
  <si>
    <t>Denomination</t>
  </si>
  <si>
    <t>LU_Denom</t>
  </si>
  <si>
    <t>$Billions</t>
  </si>
  <si>
    <t>Billions</t>
  </si>
  <si>
    <t>$Millions</t>
  </si>
  <si>
    <t>Millions</t>
  </si>
  <si>
    <t>$'000</t>
  </si>
  <si>
    <t>Thousands</t>
  </si>
  <si>
    <t>$</t>
  </si>
  <si>
    <t>Currency</t>
  </si>
  <si>
    <t>Time Constants Lookup</t>
  </si>
  <si>
    <t>Time Constant</t>
  </si>
  <si>
    <t>Secs_In_Min</t>
  </si>
  <si>
    <t>Mins_In_Hr</t>
  </si>
  <si>
    <t>Hrs_In_Day</t>
  </si>
  <si>
    <t>Days_In_Wk</t>
  </si>
  <si>
    <t>Wks_In_Yr</t>
  </si>
  <si>
    <t>Mths_In_Qtr</t>
  </si>
  <si>
    <t>Mths_In_Half_Yr</t>
  </si>
  <si>
    <t>Conversion Factor Lookup</t>
  </si>
  <si>
    <t>Conversion Factor</t>
  </si>
  <si>
    <t>Ten</t>
  </si>
  <si>
    <t>Hundred</t>
  </si>
  <si>
    <t>Thousand</t>
  </si>
  <si>
    <t>Million</t>
  </si>
  <si>
    <t>Billion</t>
  </si>
  <si>
    <t>GL</t>
  </si>
  <si>
    <t>General Assumptions</t>
  </si>
  <si>
    <t>Set</t>
  </si>
  <si>
    <t>Financial Year End Month</t>
  </si>
  <si>
    <t>Model Start Date</t>
  </si>
  <si>
    <t>Forecast Periods</t>
  </si>
  <si>
    <t>First Period End Month</t>
  </si>
  <si>
    <t>First Period End Date</t>
  </si>
  <si>
    <t>First Period Financial Title</t>
  </si>
  <si>
    <t>Model Denomination</t>
  </si>
  <si>
    <t>Primary</t>
  </si>
  <si>
    <t>Notes:</t>
  </si>
  <si>
    <t>The "First Period End Date" only applies to Forecast Output and Forecast Assumptions Sheets based on the "Month End" Forecast Sheet Type.</t>
  </si>
  <si>
    <t>The "Model Denomination" assumption will not necessarily automatically change the denomination of the outputs of this model.</t>
  </si>
  <si>
    <t>GA</t>
  </si>
  <si>
    <t>Section Cover Notes:</t>
  </si>
  <si>
    <t>SC</t>
  </si>
  <si>
    <t>Assumptions</t>
  </si>
  <si>
    <t>Model Lookup Tables</t>
  </si>
  <si>
    <t>Section 1.</t>
  </si>
  <si>
    <t>a.</t>
  </si>
  <si>
    <t>Section 2.</t>
  </si>
  <si>
    <t>Section 3.</t>
  </si>
  <si>
    <t>BA</t>
  </si>
  <si>
    <t>Chart Data</t>
  </si>
  <si>
    <t>Example Data for Charts</t>
  </si>
  <si>
    <t>On / Off?</t>
  </si>
  <si>
    <t>Title:</t>
  </si>
  <si>
    <t>Amount:</t>
  </si>
  <si>
    <t>Albert</t>
  </si>
  <si>
    <t>Benny</t>
  </si>
  <si>
    <t>Charlie</t>
  </si>
  <si>
    <t>Delta</t>
  </si>
  <si>
    <t>Eddie</t>
  </si>
  <si>
    <t>Example Chart Output</t>
  </si>
  <si>
    <t>BO</t>
  </si>
  <si>
    <t>Item No.</t>
  </si>
  <si>
    <t>In Use Flag:</t>
  </si>
  <si>
    <t>Error Check:</t>
  </si>
  <si>
    <t>Checks</t>
  </si>
  <si>
    <t>Err_Chks</t>
  </si>
  <si>
    <t>Error Checks</t>
  </si>
  <si>
    <t>Errors Detected - Summary</t>
  </si>
  <si>
    <t>Error Checks by Area</t>
  </si>
  <si>
    <t>Check</t>
  </si>
  <si>
    <t>Include?</t>
  </si>
  <si>
    <t>Msg Flag</t>
  </si>
  <si>
    <t>Total Error Areas:</t>
  </si>
  <si>
    <t>Error Message (Empty if None):</t>
  </si>
  <si>
    <t xml:space="preserve">  Page  </t>
  </si>
  <si>
    <t>Total Pages:</t>
  </si>
  <si>
    <t>Currently only includes one Error Check.</t>
  </si>
  <si>
    <t>x</t>
  </si>
  <si>
    <t>Scenario Illustration</t>
  </si>
  <si>
    <t>Key Data For Model</t>
  </si>
  <si>
    <t>Assumption Description</t>
  </si>
  <si>
    <t>Base Year Unit Price</t>
  </si>
  <si>
    <t>Unit Price Growth Rate</t>
  </si>
  <si>
    <t>Base Year Volume</t>
  </si>
  <si>
    <t>Unit Cost Price</t>
  </si>
  <si>
    <t>Unit Cost Growth Rate</t>
  </si>
  <si>
    <t>Tax Rate</t>
  </si>
  <si>
    <t>Scenario Selected:</t>
  </si>
  <si>
    <t>Amts Used</t>
  </si>
  <si>
    <t>Revenue</t>
  </si>
  <si>
    <t>Costs</t>
  </si>
  <si>
    <t>Profit Before Tax</t>
  </si>
  <si>
    <t>Tax</t>
  </si>
  <si>
    <t>Profit After Tax</t>
  </si>
  <si>
    <t>Basic Outputs</t>
  </si>
  <si>
    <t>Unit Price</t>
  </si>
  <si>
    <t>Volume</t>
  </si>
  <si>
    <t>Unit Cost</t>
  </si>
  <si>
    <t>Simple Depreciation Illustration</t>
  </si>
  <si>
    <t>Straight Line Example</t>
  </si>
  <si>
    <t>Useful Economic Life (Yrs)</t>
  </si>
  <si>
    <t>Capex Profile</t>
  </si>
  <si>
    <t>Long-Hand Calculation</t>
  </si>
  <si>
    <t>Offset Approach</t>
  </si>
  <si>
    <t>Total Depreciation</t>
  </si>
  <si>
    <t>Multiple Reference Cells Example</t>
  </si>
  <si>
    <t>Operating Expenditure</t>
  </si>
  <si>
    <t>Category Names</t>
  </si>
  <si>
    <t>M1</t>
  </si>
  <si>
    <t>M2</t>
  </si>
  <si>
    <t>M3</t>
  </si>
  <si>
    <t>M4</t>
  </si>
  <si>
    <t>M5</t>
  </si>
  <si>
    <t>M6</t>
  </si>
  <si>
    <t>M7</t>
  </si>
  <si>
    <t>M8</t>
  </si>
  <si>
    <t>M9</t>
  </si>
  <si>
    <t>M10</t>
  </si>
  <si>
    <t>M11</t>
  </si>
  <si>
    <t>M12</t>
  </si>
  <si>
    <t>Rent</t>
  </si>
  <si>
    <t>Utilities</t>
  </si>
  <si>
    <t>Marketing</t>
  </si>
  <si>
    <t>Administration</t>
  </si>
  <si>
    <t>Salaries &amp; Wages</t>
  </si>
  <si>
    <t>Evaluation Month</t>
  </si>
  <si>
    <t>b.</t>
  </si>
  <si>
    <t>c.</t>
  </si>
  <si>
    <t>d.</t>
  </si>
  <si>
    <t>e.</t>
  </si>
  <si>
    <t>Any queries, please e-mail:</t>
  </si>
  <si>
    <t>Website:</t>
  </si>
  <si>
    <t>Various uses of the OFFSET function.</t>
  </si>
  <si>
    <t>Example Outputs</t>
  </si>
  <si>
    <t>Volume Increase p.a.</t>
  </si>
  <si>
    <t>SumProduct Pty Ltd</t>
  </si>
  <si>
    <t>liam.bastick@sumproduct.com</t>
  </si>
  <si>
    <t>www.sumproduct.com</t>
  </si>
  <si>
    <t>OFFSET Examples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</si>
</sst>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_);\(###0\);_(###0_)"/>
    <numFmt numFmtId="165" formatCode="_(#,##0.0_);\(#,##0.0\);_(&quot;-&quot;_)"/>
    <numFmt numFmtId="166" formatCode="_(#,##0.0%_);\(#,##0.0%\);_(&quot;-&quot;_)"/>
    <numFmt numFmtId="167" formatCode="_(#,##0.0\x_);\(#,##0.0\x\);_(&quot;-&quot;_)"/>
    <numFmt numFmtId="168" formatCode="_(&quot;$&quot;#,##0.0_);\(&quot;$&quot;#,##0.0\);_(&quot;-&quot;_)"/>
    <numFmt numFmtId="169" formatCode="_)d\-mmm\-yy_)"/>
    <numFmt numFmtId="170" formatCode="_(#,##0_);\(#,##0\);_(&quot;-&quot;_)"/>
    <numFmt numFmtId="171" formatCode="0."/>
    <numFmt numFmtId="172" formatCode="#,##0."/>
    <numFmt numFmtId="173" formatCode="_(#,##0_);\(#,##0\);_-&quot;-&quot;_-"/>
    <numFmt numFmtId="174" formatCode="_(&quot;$&quot;#,##0.00_);\(&quot;$&quot;#,##0.00\);_(&quot;-&quot;_)"/>
    <numFmt numFmtId="175" formatCode="&quot;Period &quot;#"/>
    <numFmt numFmtId="176" formatCode="_(&quot;$&quot;#,##0_);\(&quot;$&quot;#,##0\);_(&quot;-&quot;_)"/>
  </numFmts>
  <fonts count="40">
    <font>
      <sz val="8"/>
      <name val="Arial"/>
      <family val="0"/>
    </font>
    <font>
      <b/>
      <sz val="14"/>
      <name val="Arial"/>
      <family val="0"/>
    </font>
    <font>
      <b/>
      <sz val="13"/>
      <name val="Arial"/>
      <family val="0"/>
    </font>
    <font>
      <b/>
      <sz val="12"/>
      <name val="Arial"/>
      <family val="0"/>
    </font>
    <font>
      <b/>
      <sz val="10"/>
      <name val="Arial"/>
      <family val="0"/>
    </font>
    <font>
      <b/>
      <sz val="9"/>
      <name val="Arial"/>
      <family val="0"/>
    </font>
    <font>
      <b/>
      <sz val="8"/>
      <name val="Arial"/>
      <family val="0"/>
    </font>
    <font>
      <b/>
      <u val="single"/>
      <sz val="8"/>
      <color indexed="56"/>
      <name val="Arial"/>
      <family val="0"/>
    </font>
    <font>
      <b/>
      <sz val="10"/>
      <color indexed="56"/>
      <name val="Wingdings"/>
      <family val="0"/>
    </font>
    <font>
      <b/>
      <u val="single"/>
      <sz val="9.5"/>
      <color indexed="56"/>
      <name val="Arial"/>
      <family val="0"/>
    </font>
    <font>
      <b/>
      <u val="single"/>
      <sz val="9"/>
      <color indexed="56"/>
      <name val="Arial"/>
      <family val="0"/>
    </font>
    <font>
      <u val="single"/>
      <sz val="8"/>
      <color indexed="56"/>
      <name val="Arial"/>
      <family val="0"/>
    </font>
    <font>
      <u val="single"/>
      <sz val="7.5"/>
      <color indexed="56"/>
      <name val="Arial"/>
      <family val="0"/>
    </font>
    <font>
      <sz val="8"/>
      <name val="Tahoma"/>
      <family val="2"/>
    </font>
    <font>
      <b/>
      <sz val="14"/>
      <name val="Tahoma"/>
      <family val="2"/>
    </font>
    <font>
      <b/>
      <sz val="13"/>
      <name val="Tahoma"/>
      <family val="2"/>
    </font>
    <font>
      <b/>
      <sz val="12"/>
      <name val="Tahoma"/>
      <family val="2"/>
    </font>
    <font>
      <b/>
      <sz val="10"/>
      <name val="Tahoma"/>
      <family val="2"/>
    </font>
    <font>
      <b/>
      <sz val="9"/>
      <name val="Tahoma"/>
      <family val="2"/>
    </font>
    <font>
      <b/>
      <sz val="8"/>
      <name val="Tahoma"/>
      <family val="2"/>
    </font>
    <font>
      <b/>
      <u val="single"/>
      <sz val="8"/>
      <color indexed="56"/>
      <name val="Tahoma"/>
      <family val="2"/>
    </font>
    <font>
      <b/>
      <sz val="14"/>
      <color indexed="60"/>
      <name val="Arial"/>
      <family val="0"/>
    </font>
    <font>
      <b/>
      <sz val="8"/>
      <color indexed="60"/>
      <name val="Arial"/>
      <family val="0"/>
    </font>
    <font>
      <sz val="8"/>
      <color indexed="60"/>
      <name val="Arial"/>
      <family val="0"/>
    </font>
    <font>
      <sz val="8"/>
      <color indexed="9"/>
      <name val="Arial"/>
      <family val="0"/>
    </font>
    <font>
      <u val="single"/>
      <sz val="8"/>
      <color indexed="12"/>
      <name val="Arial"/>
      <family val="0"/>
    </font>
    <font>
      <b/>
      <sz val="10"/>
      <color indexed="60"/>
      <name val="Arial"/>
      <family val="0"/>
    </font>
    <font>
      <b/>
      <sz val="8"/>
      <color indexed="59"/>
      <name val="Arial"/>
      <family val="0"/>
    </font>
    <font>
      <sz val="8"/>
      <color indexed="18"/>
      <name val="Arial"/>
      <family val="0"/>
    </font>
    <font>
      <b/>
      <sz val="13"/>
      <color indexed="60"/>
      <name val="Arial"/>
      <family val="0"/>
    </font>
    <font>
      <sz val="8"/>
      <color indexed="63"/>
      <name val="Arial"/>
      <family val="0"/>
    </font>
    <font>
      <b/>
      <sz val="8"/>
      <color indexed="60"/>
      <name val="Tahoma"/>
      <family val="2"/>
    </font>
    <font>
      <b/>
      <sz val="12"/>
      <color indexed="60"/>
      <name val="Tahoma"/>
      <family val="2"/>
    </font>
    <font>
      <b/>
      <sz val="9"/>
      <color indexed="60"/>
      <name val="Arial"/>
      <family val="0"/>
    </font>
    <font>
      <sz val="8"/>
      <color indexed="59"/>
      <name val="Arial"/>
      <family val="0"/>
    </font>
    <font>
      <u val="single"/>
      <sz val="8"/>
      <color indexed="36"/>
      <name val="Arial"/>
      <family val="0"/>
    </font>
    <font>
      <b/>
      <sz val="9.5"/>
      <color indexed="56"/>
      <name val="Arial"/>
      <family val="0"/>
    </font>
    <font>
      <sz val="8"/>
      <color indexed="56"/>
      <name val="Arial"/>
      <family val="0"/>
    </font>
    <font>
      <b/>
      <sz val="12"/>
      <color indexed="60"/>
      <name val="Arial"/>
      <family val="0"/>
    </font>
    <font>
      <b/>
      <u val="single"/>
      <sz val="8"/>
      <name val="Tahoma"/>
      <family val="2"/>
    </font>
  </fonts>
  <fills count="4">
    <fill>
      <patternFill/>
    </fill>
    <fill>
      <patternFill patternType="gray125"/>
    </fill>
    <fill>
      <patternFill patternType="solid">
        <fgColor indexed="18"/>
        <bgColor indexed="64"/>
      </patternFill>
    </fill>
    <fill>
      <patternFill patternType="solid">
        <fgColor indexed="62"/>
        <bgColor indexed="64"/>
      </patternFill>
    </fill>
  </fills>
  <borders count="9">
    <border>
      <left/>
      <right/>
      <top/>
      <bottom/>
      <diagonal/>
    </border>
    <border>
      <left style="medium">
        <color indexed="18"/>
      </left>
      <right style="medium">
        <color indexed="18"/>
      </right>
      <top style="medium">
        <color indexed="18"/>
      </top>
      <bottom style="medium">
        <color indexed="18"/>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dashed"/>
      <right>
        <color indexed="63"/>
      </right>
      <top style="thin"/>
      <bottom style="dashed"/>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double"/>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0" fillId="0" borderId="1">
      <alignment horizontal="center" vertical="center"/>
      <protection locked="0"/>
    </xf>
    <xf numFmtId="15" fontId="0" fillId="0" borderId="1">
      <alignment horizontal="center" vertical="center"/>
      <protection locked="0"/>
    </xf>
    <xf numFmtId="167" fontId="0" fillId="0" borderId="1">
      <alignment horizontal="center" vertical="center"/>
      <protection locked="0"/>
    </xf>
    <xf numFmtId="165" fontId="0" fillId="0" borderId="1">
      <alignment horizontal="center" vertical="center"/>
      <protection locked="0"/>
    </xf>
    <xf numFmtId="166" fontId="0" fillId="0" borderId="1">
      <alignment horizontal="center" vertical="center"/>
      <protection locked="0"/>
    </xf>
    <xf numFmtId="164" fontId="0" fillId="0" borderId="1">
      <alignment horizontal="center" vertical="center"/>
      <protection locked="0"/>
    </xf>
    <xf numFmtId="0" fontId="0" fillId="0" borderId="1">
      <alignment vertical="center"/>
      <protection locked="0"/>
    </xf>
    <xf numFmtId="168" fontId="0" fillId="0" borderId="1">
      <alignment horizontal="right" vertical="center"/>
      <protection locked="0"/>
    </xf>
    <xf numFmtId="169" fontId="0" fillId="0" borderId="1">
      <alignment horizontal="right" vertical="center"/>
      <protection locked="0"/>
    </xf>
    <xf numFmtId="167" fontId="0" fillId="0" borderId="1">
      <alignment horizontal="right" vertical="center"/>
      <protection locked="0"/>
    </xf>
    <xf numFmtId="165" fontId="0" fillId="0" borderId="1">
      <alignment horizontal="right" vertical="center"/>
      <protection locked="0"/>
    </xf>
    <xf numFmtId="166" fontId="0" fillId="0" borderId="1">
      <alignment horizontal="right" vertical="center"/>
      <protection locked="0"/>
    </xf>
    <xf numFmtId="164" fontId="0" fillId="0" borderId="1">
      <alignment horizontal="right" vertical="center"/>
      <protection locked="0"/>
    </xf>
    <xf numFmtId="0" fontId="0" fillId="0" borderId="0" applyNumberFormat="0" applyFont="0" applyFill="0" applyBorder="0">
      <alignment horizontal="center" vertical="center"/>
      <protection locked="0"/>
    </xf>
    <xf numFmtId="168" fontId="0" fillId="0" borderId="0" applyFill="0" applyBorder="0">
      <alignment horizontal="center" vertical="center"/>
      <protection/>
    </xf>
    <xf numFmtId="15" fontId="0" fillId="0" borderId="0" applyFill="0" applyBorder="0">
      <alignment horizontal="center" vertical="center"/>
      <protection/>
    </xf>
    <xf numFmtId="167" fontId="0" fillId="0" borderId="0" applyFill="0" applyBorder="0">
      <alignment horizontal="center" vertical="center"/>
      <protection/>
    </xf>
    <xf numFmtId="165" fontId="0" fillId="0" borderId="0" applyFill="0" applyBorder="0">
      <alignment horizontal="center" vertical="center"/>
      <protection/>
    </xf>
    <xf numFmtId="166" fontId="0" fillId="0" borderId="0" applyFill="0" applyBorder="0">
      <alignment horizontal="center" vertical="center"/>
      <protection/>
    </xf>
    <xf numFmtId="164" fontId="0" fillId="0" borderId="0" applyFill="0" applyBorder="0">
      <alignment horizontal="center" vertical="center"/>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4" fillId="0" borderId="0" applyFill="0" applyBorder="0">
      <alignment vertical="center"/>
      <protection/>
    </xf>
    <xf numFmtId="0" fontId="5" fillId="0" borderId="0" applyFill="0" applyBorder="0">
      <alignment vertical="center"/>
      <protection/>
    </xf>
    <xf numFmtId="0" fontId="6" fillId="0" borderId="0" applyFill="0" applyBorder="0">
      <alignment vertical="center"/>
      <protection/>
    </xf>
    <xf numFmtId="0" fontId="0" fillId="0" borderId="0" applyFill="0" applyBorder="0">
      <alignment vertical="center"/>
      <protection/>
    </xf>
    <xf numFmtId="0" fontId="25" fillId="0" borderId="0" applyNumberFormat="0" applyFill="0" applyBorder="0" applyAlignment="0" applyProtection="0"/>
    <xf numFmtId="0" fontId="8" fillId="0" borderId="0" applyFill="0" applyBorder="0">
      <alignment horizontal="center" vertical="center"/>
      <protection locked="0"/>
    </xf>
    <xf numFmtId="0" fontId="8" fillId="0" borderId="0" applyFill="0" applyBorder="0">
      <alignment horizontal="center" vertical="center"/>
      <protection locked="0"/>
    </xf>
    <xf numFmtId="0" fontId="7" fillId="0" borderId="0" applyFill="0" applyBorder="0">
      <alignment horizontal="left" vertical="center"/>
      <protection locked="0"/>
    </xf>
    <xf numFmtId="0" fontId="6" fillId="0" borderId="2" applyFill="0">
      <alignment horizontal="center" vertical="center"/>
      <protection/>
    </xf>
    <xf numFmtId="0" fontId="0" fillId="0" borderId="2" applyFill="0">
      <alignment horizontal="center" vertical="center"/>
      <protection/>
    </xf>
    <xf numFmtId="170" fontId="0" fillId="0" borderId="2" applyFill="0">
      <alignment horizontal="center" vertical="center"/>
      <protection/>
    </xf>
    <xf numFmtId="0" fontId="3" fillId="0" borderId="0" applyFill="0" applyBorder="0">
      <alignment horizontal="left" vertical="center"/>
      <protection/>
    </xf>
    <xf numFmtId="9" fontId="0" fillId="0" borderId="0" applyFont="0" applyFill="0" applyBorder="0" applyAlignment="0" applyProtection="0"/>
    <xf numFmtId="0" fontId="6" fillId="0" borderId="0" applyFill="0" applyBorder="0">
      <alignment vertical="center"/>
      <protection/>
    </xf>
    <xf numFmtId="168" fontId="13" fillId="0" borderId="0" applyFill="0" applyBorder="0">
      <alignment horizontal="right" vertical="center"/>
      <protection/>
    </xf>
    <xf numFmtId="169" fontId="13" fillId="0" borderId="0" applyFill="0" applyBorder="0">
      <alignment horizontal="right" vertical="center"/>
      <protection/>
    </xf>
    <xf numFmtId="0" fontId="17" fillId="0" borderId="0" applyFill="0" applyBorder="0">
      <alignment vertical="center"/>
      <protection/>
    </xf>
    <xf numFmtId="0" fontId="18" fillId="0" borderId="0" applyFill="0" applyBorder="0">
      <alignment vertical="center"/>
      <protection/>
    </xf>
    <xf numFmtId="0" fontId="19" fillId="0" borderId="0" applyFill="0" applyBorder="0">
      <alignment vertical="center"/>
      <protection/>
    </xf>
    <xf numFmtId="0" fontId="13" fillId="0" borderId="0" applyFill="0" applyBorder="0">
      <alignment vertical="center"/>
      <protection/>
    </xf>
    <xf numFmtId="0" fontId="8" fillId="0" borderId="0" applyFill="0" applyBorder="0">
      <alignment horizontal="center" vertical="center"/>
      <protection locked="0"/>
    </xf>
    <xf numFmtId="0" fontId="8" fillId="0" borderId="0" applyFill="0" applyBorder="0">
      <alignment horizontal="center" vertical="center"/>
      <protection locked="0"/>
    </xf>
    <xf numFmtId="0" fontId="20" fillId="0" borderId="0" applyFill="0" applyBorder="0">
      <alignment horizontal="left" vertical="center"/>
      <protection locked="0"/>
    </xf>
    <xf numFmtId="0" fontId="16" fillId="0" borderId="0" applyFill="0" applyBorder="0">
      <alignment horizontal="left" vertical="center"/>
      <protection/>
    </xf>
    <xf numFmtId="167" fontId="13" fillId="0" borderId="0" applyFill="0" applyBorder="0">
      <alignment horizontal="right" vertical="center"/>
      <protection/>
    </xf>
    <xf numFmtId="0" fontId="13" fillId="0" borderId="0" applyFill="0" applyBorder="0">
      <alignment vertical="center"/>
      <protection/>
    </xf>
    <xf numFmtId="165" fontId="13" fillId="0" borderId="0" applyFill="0" applyBorder="0">
      <alignment horizontal="right" vertical="center"/>
      <protection/>
    </xf>
    <xf numFmtId="166" fontId="13" fillId="0" borderId="0" applyFill="0" applyBorder="0">
      <alignment horizontal="right" vertical="center"/>
      <protection/>
    </xf>
    <xf numFmtId="0" fontId="19" fillId="0" borderId="0" applyFill="0" applyBorder="0">
      <alignment vertical="center"/>
      <protection/>
    </xf>
    <xf numFmtId="165" fontId="15" fillId="0" borderId="0" applyFill="0" applyBorder="0">
      <alignment horizontal="left" vertical="center"/>
      <protection/>
    </xf>
    <xf numFmtId="0" fontId="14" fillId="0" borderId="0" applyFill="0" applyBorder="0">
      <alignment horizontal="left" vertical="center"/>
      <protection/>
    </xf>
    <xf numFmtId="164" fontId="13" fillId="0" borderId="0" applyFill="0" applyBorder="0">
      <alignment horizontal="right" vertical="center"/>
      <protection/>
    </xf>
    <xf numFmtId="168" fontId="0" fillId="0" borderId="0" applyFill="0" applyBorder="0">
      <alignment horizontal="right" vertical="center"/>
      <protection/>
    </xf>
    <xf numFmtId="169" fontId="0" fillId="0" borderId="0" applyFill="0" applyBorder="0">
      <alignment horizontal="right" vertical="center"/>
      <protection/>
    </xf>
    <xf numFmtId="167" fontId="0" fillId="0" borderId="0" applyFill="0" applyBorder="0">
      <alignment horizontal="right" vertical="center"/>
      <protection/>
    </xf>
    <xf numFmtId="165" fontId="0" fillId="0" borderId="0" applyFill="0" applyBorder="0">
      <alignment horizontal="right" vertical="center"/>
      <protection/>
    </xf>
    <xf numFmtId="166" fontId="0" fillId="0" borderId="0" applyFill="0" applyBorder="0">
      <alignment horizontal="right" vertical="center"/>
      <protection/>
    </xf>
    <xf numFmtId="164" fontId="0" fillId="0" borderId="0" applyFill="0" applyBorder="0">
      <alignment horizontal="right" vertical="center"/>
      <protection/>
    </xf>
    <xf numFmtId="0" fontId="2" fillId="0" borderId="0" applyFill="0" applyBorder="0">
      <alignment horizontal="left" vertical="center"/>
      <protection/>
    </xf>
    <xf numFmtId="0" fontId="1" fillId="0" borderId="0" applyFill="0" applyBorder="0">
      <alignment horizontal="left" vertical="center"/>
      <protection/>
    </xf>
    <xf numFmtId="0" fontId="9" fillId="0" borderId="0" applyFill="0" applyBorder="0">
      <alignment horizontal="left" vertical="center"/>
      <protection locked="0"/>
    </xf>
    <xf numFmtId="0" fontId="10" fillId="0" borderId="0" applyFill="0" applyBorder="0">
      <alignment horizontal="left" vertical="center"/>
      <protection locked="0"/>
    </xf>
    <xf numFmtId="0" fontId="11" fillId="0" borderId="0" applyFill="0" applyBorder="0">
      <alignment horizontal="left" vertical="center"/>
      <protection locked="0"/>
    </xf>
    <xf numFmtId="0" fontId="12" fillId="0" borderId="0" applyFill="0" applyBorder="0">
      <alignment horizontal="left" vertical="center"/>
      <protection locked="0"/>
    </xf>
  </cellStyleXfs>
  <cellXfs count="112">
    <xf numFmtId="0" fontId="0" fillId="0" borderId="0" xfId="0" applyAlignment="1">
      <alignment/>
    </xf>
    <xf numFmtId="0" fontId="21" fillId="0" borderId="0" xfId="79" applyFont="1">
      <alignment horizontal="left" vertical="center"/>
      <protection/>
    </xf>
    <xf numFmtId="0" fontId="22" fillId="0" borderId="0" xfId="42" applyFont="1" applyAlignment="1">
      <alignment horizontal="left" vertical="center"/>
      <protection/>
    </xf>
    <xf numFmtId="0" fontId="23" fillId="0" borderId="0" xfId="43" applyFont="1" applyAlignment="1">
      <alignment horizontal="left" vertical="center"/>
      <protection/>
    </xf>
    <xf numFmtId="0" fontId="3" fillId="0" borderId="0" xfId="51" applyFont="1">
      <alignment horizontal="left" vertical="center"/>
      <protection/>
    </xf>
    <xf numFmtId="0" fontId="24" fillId="0" borderId="0" xfId="43" applyFont="1" applyAlignment="1" applyProtection="1">
      <alignment horizontal="left" vertical="center"/>
      <protection locked="0"/>
    </xf>
    <xf numFmtId="0" fontId="7" fillId="0" borderId="0" xfId="47">
      <alignment horizontal="left" vertical="center"/>
      <protection locked="0"/>
    </xf>
    <xf numFmtId="0" fontId="0" fillId="0" borderId="0" xfId="0" applyAlignment="1" applyProtection="1">
      <alignment/>
      <protection locked="0"/>
    </xf>
    <xf numFmtId="0" fontId="8" fillId="0" borderId="0" xfId="45">
      <alignment horizontal="center" vertical="center"/>
      <protection locked="0"/>
    </xf>
    <xf numFmtId="0" fontId="26" fillId="0" borderId="0" xfId="40" applyFont="1" applyAlignment="1">
      <alignment horizontal="left" vertical="center"/>
      <protection/>
    </xf>
    <xf numFmtId="0" fontId="21" fillId="0" borderId="0" xfId="79" applyFont="1" applyProtection="1">
      <alignment horizontal="left" vertical="center"/>
      <protection locked="0"/>
    </xf>
    <xf numFmtId="0" fontId="8" fillId="0" borderId="0" xfId="45" applyAlignment="1">
      <alignment horizontal="right" vertical="center"/>
      <protection locked="0"/>
    </xf>
    <xf numFmtId="0" fontId="8" fillId="0" borderId="0" xfId="45" applyAlignment="1">
      <alignment horizontal="left" vertical="center"/>
      <protection locked="0"/>
    </xf>
    <xf numFmtId="0" fontId="22" fillId="0" borderId="2" xfId="48" applyFont="1">
      <alignment horizontal="center" vertical="center"/>
      <protection/>
    </xf>
    <xf numFmtId="0" fontId="23" fillId="0" borderId="2" xfId="49" applyFont="1">
      <alignment horizontal="center" vertical="center"/>
      <protection/>
    </xf>
    <xf numFmtId="170" fontId="23" fillId="0" borderId="2" xfId="50" applyFont="1">
      <alignment horizontal="center" vertical="center"/>
      <protection/>
    </xf>
    <xf numFmtId="0" fontId="0" fillId="2" borderId="0" xfId="0" applyFill="1" applyAlignment="1">
      <alignment/>
    </xf>
    <xf numFmtId="0" fontId="3" fillId="2" borderId="0" xfId="51" applyFont="1" applyFill="1">
      <alignment horizontal="left" vertical="center"/>
      <protection/>
    </xf>
    <xf numFmtId="0" fontId="21" fillId="2" borderId="0" xfId="79" applyFont="1" applyFill="1">
      <alignment horizontal="left" vertical="center"/>
      <protection/>
    </xf>
    <xf numFmtId="0" fontId="0" fillId="2" borderId="0" xfId="0" applyFill="1" applyAlignment="1" applyProtection="1">
      <alignment/>
      <protection locked="0"/>
    </xf>
    <xf numFmtId="0" fontId="8" fillId="2" borderId="0" xfId="45" applyFill="1">
      <alignment horizontal="center" vertical="center"/>
      <protection locked="0"/>
    </xf>
    <xf numFmtId="0" fontId="8" fillId="2" borderId="0" xfId="45" applyFill="1" applyAlignment="1">
      <alignment horizontal="right" vertical="center"/>
      <protection locked="0"/>
    </xf>
    <xf numFmtId="0" fontId="8" fillId="2" borderId="0" xfId="45" applyFill="1" applyAlignment="1">
      <alignment horizontal="left" vertical="center"/>
      <protection locked="0"/>
    </xf>
    <xf numFmtId="0" fontId="0" fillId="2" borderId="0" xfId="0" applyFill="1" applyAlignment="1">
      <alignment horizontal="left"/>
    </xf>
    <xf numFmtId="0" fontId="26" fillId="2" borderId="0" xfId="40" applyFont="1" applyFill="1" applyAlignment="1">
      <alignment horizontal="left" vertical="center"/>
      <protection/>
    </xf>
    <xf numFmtId="0" fontId="22" fillId="2" borderId="0" xfId="42" applyFont="1" applyFill="1" applyAlignment="1">
      <alignment horizontal="left" vertical="center"/>
      <protection/>
    </xf>
    <xf numFmtId="0" fontId="22" fillId="2" borderId="0" xfId="42" applyFont="1" applyFill="1" applyAlignment="1">
      <alignment horizontal="center" vertical="center"/>
      <protection/>
    </xf>
    <xf numFmtId="0" fontId="23" fillId="2" borderId="0" xfId="28" applyFont="1" applyFill="1">
      <alignment horizontal="center" vertical="center"/>
      <protection locked="0"/>
    </xf>
    <xf numFmtId="15" fontId="23" fillId="0" borderId="1" xfId="16" applyFont="1">
      <alignment horizontal="center" vertical="center"/>
      <protection locked="0"/>
    </xf>
    <xf numFmtId="170" fontId="23" fillId="2" borderId="0" xfId="32" applyNumberFormat="1" applyFont="1" applyFill="1">
      <alignment horizontal="center" vertical="center"/>
      <protection/>
    </xf>
    <xf numFmtId="0" fontId="6" fillId="2" borderId="0" xfId="42" applyFont="1" applyFill="1" applyAlignment="1">
      <alignment horizontal="center" vertical="center"/>
      <protection/>
    </xf>
    <xf numFmtId="15" fontId="6" fillId="2" borderId="0" xfId="30" applyFont="1" applyFill="1">
      <alignment horizontal="center" vertical="center"/>
      <protection/>
    </xf>
    <xf numFmtId="0" fontId="27" fillId="2" borderId="0" xfId="42" applyFont="1" applyFill="1" applyAlignment="1">
      <alignment horizontal="center" vertical="center"/>
      <protection/>
    </xf>
    <xf numFmtId="171" fontId="23" fillId="2" borderId="0" xfId="43" applyNumberFormat="1" applyFont="1" applyFill="1" applyAlignment="1">
      <alignment horizontal="right" vertical="top"/>
      <protection/>
    </xf>
    <xf numFmtId="0" fontId="29" fillId="0" borderId="0" xfId="78" applyFont="1">
      <alignment horizontal="left" vertical="center"/>
      <protection/>
    </xf>
    <xf numFmtId="0" fontId="28" fillId="2" borderId="0" xfId="43" applyFont="1" applyFill="1" applyAlignment="1" applyProtection="1">
      <alignment horizontal="left" vertical="center"/>
      <protection locked="0"/>
    </xf>
    <xf numFmtId="0" fontId="0" fillId="0" borderId="0" xfId="0" applyAlignment="1">
      <alignment horizontal="left"/>
    </xf>
    <xf numFmtId="0" fontId="8" fillId="0" borderId="0" xfId="45" applyBorder="1">
      <alignment horizontal="center" vertical="center"/>
      <protection locked="0"/>
    </xf>
    <xf numFmtId="0" fontId="23" fillId="2" borderId="0" xfId="43" applyFont="1" applyFill="1">
      <alignment vertical="center"/>
      <protection/>
    </xf>
    <xf numFmtId="0" fontId="0" fillId="0" borderId="0" xfId="0" applyBorder="1" applyAlignment="1">
      <alignment/>
    </xf>
    <xf numFmtId="0" fontId="26" fillId="2" borderId="0" xfId="40" applyFont="1" applyFill="1">
      <alignment vertical="center"/>
      <protection/>
    </xf>
    <xf numFmtId="0" fontId="22" fillId="2" borderId="0" xfId="42" applyFont="1" applyFill="1">
      <alignment vertical="center"/>
      <protection/>
    </xf>
    <xf numFmtId="0" fontId="28" fillId="2" borderId="0" xfId="28" applyFont="1" applyFill="1">
      <alignment horizontal="center" vertical="center"/>
      <protection locked="0"/>
    </xf>
    <xf numFmtId="170" fontId="0" fillId="2" borderId="0" xfId="32" applyNumberFormat="1" applyFont="1" applyFill="1">
      <alignment horizontal="center" vertical="center"/>
      <protection/>
    </xf>
    <xf numFmtId="170" fontId="0" fillId="0" borderId="0" xfId="75" applyNumberFormat="1" applyFont="1" applyAlignment="1">
      <alignment horizontal="center" vertical="center"/>
      <protection/>
    </xf>
    <xf numFmtId="170" fontId="0" fillId="2" borderId="0" xfId="0" applyNumberFormat="1" applyFill="1" applyAlignment="1">
      <alignment/>
    </xf>
    <xf numFmtId="0" fontId="23" fillId="0" borderId="1" xfId="21" applyFont="1" applyAlignment="1">
      <alignment horizontal="center" vertical="center"/>
      <protection locked="0"/>
    </xf>
    <xf numFmtId="0" fontId="0" fillId="2" borderId="0" xfId="0" applyFill="1" applyAlignment="1">
      <alignment horizontal="center"/>
    </xf>
    <xf numFmtId="0" fontId="25" fillId="0" borderId="0" xfId="44" applyAlignment="1">
      <alignment/>
    </xf>
    <xf numFmtId="0" fontId="30" fillId="0" borderId="0" xfId="43" applyFont="1" applyAlignment="1">
      <alignment horizontal="left" vertical="center"/>
      <protection/>
    </xf>
    <xf numFmtId="0" fontId="24" fillId="0" borderId="0" xfId="28" applyFont="1">
      <alignment horizontal="center" vertical="center"/>
      <protection locked="0"/>
    </xf>
    <xf numFmtId="0" fontId="33" fillId="0" borderId="0" xfId="41" applyFont="1" applyAlignment="1">
      <alignment horizontal="left" vertical="center"/>
      <protection/>
    </xf>
    <xf numFmtId="0" fontId="22" fillId="0" borderId="3" xfId="42" applyFont="1" applyBorder="1" applyAlignment="1">
      <alignment horizontal="center" vertical="center"/>
      <protection/>
    </xf>
    <xf numFmtId="173" fontId="6" fillId="2" borderId="4" xfId="75" applyNumberFormat="1" applyFont="1" applyFill="1" applyBorder="1" applyProtection="1">
      <alignment horizontal="right" vertical="center"/>
      <protection locked="0"/>
    </xf>
    <xf numFmtId="170" fontId="0" fillId="0" borderId="0" xfId="32" applyNumberFormat="1" applyFont="1" applyAlignment="1">
      <alignment horizontal="center" vertical="center"/>
      <protection/>
    </xf>
    <xf numFmtId="0" fontId="23" fillId="0" borderId="0" xfId="28" applyFont="1" applyAlignment="1">
      <alignment horizontal="center" vertical="center"/>
      <protection locked="0"/>
    </xf>
    <xf numFmtId="170" fontId="6" fillId="0" borderId="2" xfId="32" applyNumberFormat="1" applyFont="1" applyBorder="1" applyAlignment="1">
      <alignment horizontal="center" vertical="center"/>
      <protection/>
    </xf>
    <xf numFmtId="0" fontId="6" fillId="0" borderId="0" xfId="42" applyFont="1" applyAlignment="1">
      <alignment horizontal="left" vertical="center"/>
      <protection/>
    </xf>
    <xf numFmtId="0" fontId="34" fillId="0" borderId="5" xfId="43" applyFont="1" applyBorder="1" applyAlignment="1">
      <alignment horizontal="left" vertical="center"/>
      <protection/>
    </xf>
    <xf numFmtId="0" fontId="0" fillId="0" borderId="0" xfId="0" applyFill="1" applyAlignment="1">
      <alignment/>
    </xf>
    <xf numFmtId="0" fontId="22" fillId="0" borderId="0" xfId="42" applyFont="1" applyFill="1" applyAlignment="1">
      <alignment horizontal="right" vertical="center"/>
      <protection/>
    </xf>
    <xf numFmtId="0" fontId="6" fillId="0" borderId="0" xfId="42" applyFont="1" applyFill="1" applyAlignment="1">
      <alignment horizontal="right" vertical="center"/>
      <protection/>
    </xf>
    <xf numFmtId="0" fontId="26" fillId="0" borderId="3" xfId="40" applyFont="1" applyBorder="1" applyAlignment="1">
      <alignment horizontal="left" vertical="center"/>
      <protection/>
    </xf>
    <xf numFmtId="0" fontId="0" fillId="0" borderId="3" xfId="0" applyBorder="1" applyAlignment="1">
      <alignment/>
    </xf>
    <xf numFmtId="0" fontId="26" fillId="0" borderId="3" xfId="40" applyFont="1" applyBorder="1" applyAlignment="1">
      <alignment horizontal="center" vertical="center"/>
      <protection/>
    </xf>
    <xf numFmtId="170" fontId="36" fillId="0" borderId="0" xfId="80" applyNumberFormat="1" applyFont="1" applyAlignment="1" quotePrefix="1">
      <alignment horizontal="center" vertical="center"/>
      <protection locked="0"/>
    </xf>
    <xf numFmtId="170" fontId="0" fillId="0" borderId="0" xfId="0" applyNumberFormat="1" applyAlignment="1">
      <alignment/>
    </xf>
    <xf numFmtId="170" fontId="37" fillId="0" borderId="0" xfId="82" applyNumberFormat="1" applyFont="1" applyAlignment="1">
      <alignment horizontal="center" vertical="center"/>
      <protection locked="0"/>
    </xf>
    <xf numFmtId="170" fontId="33" fillId="0" borderId="6" xfId="41" applyNumberFormat="1" applyFont="1" applyBorder="1" applyAlignment="1">
      <alignment horizontal="center" vertical="center"/>
      <protection/>
    </xf>
    <xf numFmtId="0" fontId="34" fillId="0" borderId="0" xfId="0" applyFont="1" applyAlignment="1">
      <alignment horizontal="center"/>
    </xf>
    <xf numFmtId="170" fontId="23" fillId="0" borderId="1" xfId="18" applyNumberFormat="1" applyFont="1">
      <alignment horizontal="center" vertical="center"/>
      <protection locked="0"/>
    </xf>
    <xf numFmtId="0" fontId="8" fillId="2" borderId="0" xfId="46" applyFill="1">
      <alignment horizontal="center" vertical="center"/>
      <protection locked="0"/>
    </xf>
    <xf numFmtId="0" fontId="4" fillId="2" borderId="0" xfId="40" applyFont="1" applyFill="1">
      <alignment vertical="center"/>
      <protection/>
    </xf>
    <xf numFmtId="0" fontId="33" fillId="2" borderId="0" xfId="41" applyFont="1" applyFill="1">
      <alignment vertical="center"/>
      <protection/>
    </xf>
    <xf numFmtId="0" fontId="22" fillId="2" borderId="0" xfId="42" applyFont="1" applyFill="1" applyAlignment="1">
      <alignment horizontal="right" vertical="center"/>
      <protection/>
    </xf>
    <xf numFmtId="165" fontId="23" fillId="0" borderId="1" xfId="25" applyFont="1">
      <alignment horizontal="right" vertical="center"/>
      <protection locked="0"/>
    </xf>
    <xf numFmtId="166" fontId="23" fillId="0" borderId="1" xfId="26" applyFont="1">
      <alignment horizontal="right" vertical="center"/>
      <protection locked="0"/>
    </xf>
    <xf numFmtId="174" fontId="23" fillId="0" borderId="1" xfId="25" applyNumberFormat="1" applyFont="1">
      <alignment horizontal="right" vertical="center"/>
      <protection locked="0"/>
    </xf>
    <xf numFmtId="175" fontId="22" fillId="2" borderId="0" xfId="42" applyNumberFormat="1" applyFont="1" applyFill="1" applyAlignment="1">
      <alignment horizontal="center" vertical="center"/>
      <protection/>
    </xf>
    <xf numFmtId="166" fontId="0" fillId="2" borderId="0" xfId="0" applyNumberFormat="1" applyFill="1" applyAlignment="1">
      <alignment/>
    </xf>
    <xf numFmtId="174" fontId="0" fillId="2" borderId="0" xfId="72" applyNumberFormat="1" applyFont="1" applyFill="1">
      <alignment horizontal="right" vertical="center"/>
      <protection/>
    </xf>
    <xf numFmtId="165" fontId="0" fillId="2" borderId="0" xfId="75" applyFont="1" applyFill="1">
      <alignment horizontal="right" vertical="center"/>
      <protection/>
    </xf>
    <xf numFmtId="175" fontId="6" fillId="2" borderId="0" xfId="42" applyNumberFormat="1" applyFont="1" applyFill="1" applyAlignment="1">
      <alignment horizontal="center" vertical="center"/>
      <protection/>
    </xf>
    <xf numFmtId="176" fontId="0" fillId="2" borderId="0" xfId="72" applyNumberFormat="1" applyFont="1" applyFill="1">
      <alignment horizontal="right" vertical="center"/>
      <protection/>
    </xf>
    <xf numFmtId="176" fontId="0" fillId="2" borderId="3" xfId="72" applyNumberFormat="1" applyFont="1" applyFill="1" applyBorder="1">
      <alignment horizontal="right" vertical="center"/>
      <protection/>
    </xf>
    <xf numFmtId="176" fontId="0" fillId="2" borderId="0" xfId="0" applyNumberFormat="1" applyFill="1" applyAlignment="1">
      <alignment/>
    </xf>
    <xf numFmtId="176" fontId="6" fillId="2" borderId="7" xfId="0" applyNumberFormat="1" applyFont="1" applyFill="1" applyBorder="1" applyAlignment="1">
      <alignment/>
    </xf>
    <xf numFmtId="174" fontId="6" fillId="3" borderId="0" xfId="72" applyNumberFormat="1" applyFont="1" applyFill="1">
      <alignment horizontal="right" vertical="center"/>
      <protection/>
    </xf>
    <xf numFmtId="166" fontId="6" fillId="3" borderId="0" xfId="76" applyFont="1" applyFill="1">
      <alignment horizontal="right" vertical="center"/>
      <protection/>
    </xf>
    <xf numFmtId="165" fontId="6" fillId="3" borderId="0" xfId="75" applyFont="1" applyFill="1">
      <alignment horizontal="right" vertical="center"/>
      <protection/>
    </xf>
    <xf numFmtId="0" fontId="6" fillId="2" borderId="0" xfId="42" applyFont="1" applyFill="1">
      <alignment vertical="center"/>
      <protection/>
    </xf>
    <xf numFmtId="170" fontId="22" fillId="0" borderId="1" xfId="25" applyNumberFormat="1" applyFont="1" applyAlignment="1">
      <alignment horizontal="center" vertical="center"/>
      <protection locked="0"/>
    </xf>
    <xf numFmtId="0" fontId="27" fillId="2" borderId="0" xfId="42" applyFont="1" applyFill="1">
      <alignment vertical="center"/>
      <protection/>
    </xf>
    <xf numFmtId="165" fontId="0" fillId="2" borderId="0" xfId="75" applyFont="1" applyFill="1">
      <alignment horizontal="right" vertical="center"/>
      <protection/>
    </xf>
    <xf numFmtId="165" fontId="6" fillId="2" borderId="7" xfId="75" applyFont="1" applyFill="1" applyBorder="1">
      <alignment horizontal="right" vertical="center"/>
      <protection/>
    </xf>
    <xf numFmtId="0" fontId="34" fillId="3" borderId="0" xfId="43" applyFont="1" applyFill="1">
      <alignment vertical="center"/>
      <protection/>
    </xf>
    <xf numFmtId="0" fontId="0" fillId="3" borderId="0" xfId="0" applyFill="1" applyAlignment="1">
      <alignment/>
    </xf>
    <xf numFmtId="165" fontId="6" fillId="3" borderId="8" xfId="75" applyFont="1" applyFill="1" applyBorder="1">
      <alignment horizontal="right" vertical="center"/>
      <protection/>
    </xf>
    <xf numFmtId="0" fontId="33" fillId="2" borderId="0" xfId="41" applyFont="1" applyFill="1" applyAlignment="1">
      <alignment horizontal="center" vertical="center"/>
      <protection/>
    </xf>
    <xf numFmtId="176" fontId="6" fillId="3" borderId="7" xfId="72" applyNumberFormat="1" applyFont="1" applyFill="1" applyBorder="1" applyAlignment="1">
      <alignment horizontal="center" vertical="center"/>
      <protection/>
    </xf>
    <xf numFmtId="170" fontId="6" fillId="2" borderId="0" xfId="75" applyNumberFormat="1" applyFont="1" applyFill="1" applyAlignment="1" applyProtection="1">
      <alignment horizontal="center" vertical="center"/>
      <protection locked="0"/>
    </xf>
    <xf numFmtId="176" fontId="23" fillId="0" borderId="1" xfId="72" applyNumberFormat="1" applyFont="1" applyAlignment="1" applyProtection="1">
      <alignment horizontal="center" vertical="center"/>
      <protection locked="0"/>
    </xf>
    <xf numFmtId="0" fontId="7" fillId="0" borderId="0" xfId="47">
      <alignment horizontal="left" vertical="center"/>
      <protection locked="0"/>
    </xf>
    <xf numFmtId="172" fontId="9" fillId="0" borderId="0" xfId="80" applyNumberFormat="1" applyAlignment="1" quotePrefix="1">
      <alignment horizontal="right" vertical="center"/>
      <protection locked="0"/>
    </xf>
    <xf numFmtId="0" fontId="9" fillId="0" borderId="0" xfId="80" quotePrefix="1">
      <alignment horizontal="left" vertical="center"/>
      <protection locked="0"/>
    </xf>
    <xf numFmtId="170" fontId="11" fillId="0" borderId="0" xfId="82" applyNumberFormat="1" applyAlignment="1" quotePrefix="1">
      <alignment horizontal="right" vertical="center"/>
      <protection locked="0"/>
    </xf>
    <xf numFmtId="170" fontId="11" fillId="0" borderId="0" xfId="82" applyNumberFormat="1">
      <alignment horizontal="left" vertical="center"/>
      <protection locked="0"/>
    </xf>
    <xf numFmtId="170" fontId="11" fillId="0" borderId="0" xfId="82" applyNumberFormat="1" quotePrefix="1">
      <alignment horizontal="left" vertical="center"/>
      <protection locked="0"/>
    </xf>
    <xf numFmtId="0" fontId="23" fillId="2" borderId="0" xfId="43" applyFont="1" applyFill="1" applyAlignment="1">
      <alignment horizontal="left" vertical="top" wrapText="1"/>
      <protection/>
    </xf>
    <xf numFmtId="0" fontId="7" fillId="2" borderId="0" xfId="47" applyFill="1">
      <alignment horizontal="left" vertical="center"/>
      <protection locked="0"/>
    </xf>
    <xf numFmtId="0" fontId="23" fillId="0" borderId="1" xfId="21" applyFont="1">
      <alignment vertical="center"/>
      <protection locked="0"/>
    </xf>
    <xf numFmtId="0" fontId="38" fillId="0" borderId="0" xfId="51" applyFont="1">
      <alignment horizontal="left" vertical="center"/>
      <protection/>
    </xf>
  </cellXfs>
  <cellStyles count="70">
    <cellStyle name="Normal" xfId="0"/>
    <cellStyle name="Assumptions Center Currency" xfId="15"/>
    <cellStyle name="Assumptions Center Date" xfId="16"/>
    <cellStyle name="Assumptions Center Multiple" xfId="17"/>
    <cellStyle name="Assumptions Center Number" xfId="18"/>
    <cellStyle name="Assumptions Center Percentage" xfId="19"/>
    <cellStyle name="Assumptions Center Year" xfId="20"/>
    <cellStyle name="Assumptions Heading" xfId="21"/>
    <cellStyle name="Assumptions Right Currency" xfId="22"/>
    <cellStyle name="Assumptions Right Date" xfId="23"/>
    <cellStyle name="Assumptions Right Multiple" xfId="24"/>
    <cellStyle name="Assumptions Right Number" xfId="25"/>
    <cellStyle name="Assumptions Right Percentage" xfId="26"/>
    <cellStyle name="Assumptions Right Year" xfId="27"/>
    <cellStyle name="Cell Link" xfId="28"/>
    <cellStyle name="Center Currency" xfId="29"/>
    <cellStyle name="Center Date" xfId="30"/>
    <cellStyle name="Center Multiple" xfId="31"/>
    <cellStyle name="Center Number" xfId="32"/>
    <cellStyle name="Center Percentage" xfId="33"/>
    <cellStyle name="Center Year" xfId="34"/>
    <cellStyle name="Comma" xfId="35"/>
    <cellStyle name="Comma [0]" xfId="36"/>
    <cellStyle name="Currency" xfId="37"/>
    <cellStyle name="Currency [0]" xfId="38"/>
    <cellStyle name="Followed Hyperlink" xfId="39"/>
    <cellStyle name="Heading 1" xfId="40"/>
    <cellStyle name="Heading 2" xfId="41"/>
    <cellStyle name="Heading 3" xfId="42"/>
    <cellStyle name="Heading 4" xfId="43"/>
    <cellStyle name="Hyperlink" xfId="44"/>
    <cellStyle name="Hyperlink Arrow" xfId="45"/>
    <cellStyle name="Hyperlink Check" xfId="46"/>
    <cellStyle name="Hyperlink Text" xfId="47"/>
    <cellStyle name="Lookup Table Heading" xfId="48"/>
    <cellStyle name="Lookup Table Label" xfId="49"/>
    <cellStyle name="Lookup Table Number" xfId="50"/>
    <cellStyle name="Model Name" xfId="51"/>
    <cellStyle name="Percent" xfId="52"/>
    <cellStyle name="Period Title" xfId="53"/>
    <cellStyle name="Presentation Currency" xfId="54"/>
    <cellStyle name="Presentation Date" xfId="55"/>
    <cellStyle name="Presentation Heading 1" xfId="56"/>
    <cellStyle name="Presentation Heading 2" xfId="57"/>
    <cellStyle name="Presentation Heading 3" xfId="58"/>
    <cellStyle name="Presentation Heading 4" xfId="59"/>
    <cellStyle name="Presentation Hyperlink Arrow" xfId="60"/>
    <cellStyle name="Presentation Hyperlink Check" xfId="61"/>
    <cellStyle name="Presentation Hyperlink Text" xfId="62"/>
    <cellStyle name="Presentation Model Name" xfId="63"/>
    <cellStyle name="Presentation Multiple" xfId="64"/>
    <cellStyle name="Presentation Normal" xfId="65"/>
    <cellStyle name="Presentation Number" xfId="66"/>
    <cellStyle name="Presentation Percentage" xfId="67"/>
    <cellStyle name="Presentation Period Title" xfId="68"/>
    <cellStyle name="Presentation Section Number" xfId="69"/>
    <cellStyle name="Presentation Sheet Title" xfId="70"/>
    <cellStyle name="Presentation Year" xfId="71"/>
    <cellStyle name="Right Currency" xfId="72"/>
    <cellStyle name="Right Date" xfId="73"/>
    <cellStyle name="Right Multiple" xfId="74"/>
    <cellStyle name="Right Number" xfId="75"/>
    <cellStyle name="Right Percentage" xfId="76"/>
    <cellStyle name="Right Year" xfId="77"/>
    <cellStyle name="Section Number" xfId="78"/>
    <cellStyle name="Sheet Title" xfId="79"/>
    <cellStyle name="TOC 1" xfId="80"/>
    <cellStyle name="TOC 2" xfId="81"/>
    <cellStyle name="TOC 3" xfId="82"/>
    <cellStyle name="TOC 4" xfId="83"/>
  </cellStyles>
  <dxfs count="6">
    <dxf>
      <font>
        <b val="0"/>
        <i val="0"/>
        <color rgb="FFFFFFFF"/>
      </font>
      <fill>
        <patternFill>
          <bgColor rgb="FF008080"/>
        </patternFill>
      </fill>
      <border>
        <left style="thin">
          <color rgb="FFFFFFFF"/>
        </left>
        <right style="thin">
          <color rgb="FF00FFFF"/>
        </right>
        <top style="thin"/>
        <bottom style="thin">
          <color rgb="FF00FFFF"/>
        </bottom>
      </border>
    </dxf>
    <dxf>
      <font>
        <b val="0"/>
        <i val="0"/>
        <color rgb="FFC0C0C0"/>
      </font>
      <fill>
        <patternFill>
          <bgColor rgb="FFC0C0C0"/>
        </patternFill>
      </fill>
      <border>
        <left>
          <color rgb="FF000000"/>
        </left>
        <right>
          <color rgb="FF000000"/>
        </right>
        <top>
          <color rgb="FF000000"/>
        </top>
        <bottom>
          <color rgb="FF000000"/>
        </bottom>
      </border>
    </dxf>
    <dxf>
      <font>
        <b/>
        <i val="0"/>
        <color rgb="FFCB2840"/>
      </font>
      <border/>
    </dxf>
    <dxf>
      <font>
        <color rgb="FFFFFFFF"/>
      </font>
      <fill>
        <patternFill>
          <bgColor rgb="FFC0C0C0"/>
        </patternFill>
      </fill>
      <border/>
    </dxf>
    <dxf>
      <font>
        <color rgb="FFFFFFFF"/>
      </font>
      <border/>
    </dxf>
    <dxf>
      <font>
        <b/>
        <i/>
        <color rgb="FFCB284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69B3"/>
                </a:solidFill>
              </a:rPr>
              <a:t>Dynamic Chart Example</a:t>
            </a:r>
          </a:p>
        </c:rich>
      </c:tx>
      <c:layout/>
      <c:spPr>
        <a:noFill/>
        <a:ln>
          <a:noFill/>
        </a:ln>
      </c:spPr>
    </c:title>
    <c:plotArea>
      <c:layout/>
      <c:barChart>
        <c:barDir val="col"/>
        <c:grouping val="stacked"/>
        <c:varyColors val="0"/>
        <c:ser>
          <c:idx val="0"/>
          <c:order val="0"/>
          <c:tx>
            <c:v>Dynamic Chart Example</c:v>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FF9900"/>
              </a:solidFill>
            </c:spPr>
          </c:dPt>
          <c:dPt>
            <c:idx val="2"/>
            <c:invertIfNegative val="0"/>
            <c:spPr>
              <a:solidFill>
                <a:srgbClr val="CCFFCC"/>
              </a:solidFill>
            </c:spPr>
          </c:dPt>
          <c:dPt>
            <c:idx val="3"/>
            <c:invertIfNegative val="0"/>
            <c:spPr>
              <a:solidFill>
                <a:srgbClr val="FF99CC"/>
              </a:solidFill>
            </c:spPr>
          </c:dPt>
          <c:dPt>
            <c:idx val="4"/>
            <c:invertIfNegative val="0"/>
            <c:spPr>
              <a:solidFill>
                <a:srgbClr val="FFFFCC"/>
              </a:solidFill>
            </c:spPr>
          </c:dPt>
          <c:cat>
            <c:strRef>
              <c:f>[0]!Title_Data_Dynamic_Range</c:f>
              <c:strCache>
                <c:ptCount val="3"/>
                <c:pt idx="0">
                  <c:v>Albert</c:v>
                </c:pt>
                <c:pt idx="1">
                  <c:v>Charlie</c:v>
                </c:pt>
                <c:pt idx="2">
                  <c:v>Eddie</c:v>
                </c:pt>
              </c:strCache>
            </c:strRef>
          </c:cat>
          <c:val>
            <c:numRef>
              <c:f>[0]!Amount_Data_Dynamic_Range</c:f>
              <c:numCache>
                <c:ptCount val="3"/>
                <c:pt idx="0">
                  <c:v>10</c:v>
                </c:pt>
                <c:pt idx="1">
                  <c:v>30</c:v>
                </c:pt>
                <c:pt idx="2">
                  <c:v>50</c:v>
                </c:pt>
              </c:numCache>
            </c:numRef>
          </c:val>
        </c:ser>
        <c:overlap val="100"/>
        <c:gapWidth val="0"/>
        <c:axId val="15594768"/>
        <c:axId val="6135185"/>
      </c:barChart>
      <c:catAx>
        <c:axId val="15594768"/>
        <c:scaling>
          <c:orientation val="minMax"/>
        </c:scaling>
        <c:axPos val="b"/>
        <c:title>
          <c:tx>
            <c:rich>
              <a:bodyPr vert="horz" rot="0" anchor="ctr"/>
              <a:lstStyle/>
              <a:p>
                <a:pPr algn="ctr">
                  <a:defRPr/>
                </a:pPr>
                <a:r>
                  <a:rPr lang="en-US" cap="none" sz="800" b="1" i="0" u="none" baseline="0">
                    <a:solidFill>
                      <a:srgbClr val="0069B3"/>
                    </a:solidFill>
                  </a:rPr>
                  <a:t>Categories</a:t>
                </a:r>
              </a:p>
            </c:rich>
          </c:tx>
          <c:layout/>
          <c:overlay val="0"/>
          <c:spPr>
            <a:noFill/>
            <a:ln>
              <a:noFill/>
            </a:ln>
          </c:spPr>
        </c:title>
        <c:delete val="0"/>
        <c:numFmt formatCode="General" sourceLinked="1"/>
        <c:majorTickMark val="out"/>
        <c:minorTickMark val="none"/>
        <c:tickLblPos val="nextTo"/>
        <c:crossAx val="6135185"/>
        <c:crosses val="autoZero"/>
        <c:auto val="1"/>
        <c:lblOffset val="100"/>
        <c:noMultiLvlLbl val="0"/>
      </c:catAx>
      <c:valAx>
        <c:axId val="6135185"/>
        <c:scaling>
          <c:orientation val="minMax"/>
        </c:scaling>
        <c:axPos val="l"/>
        <c:title>
          <c:tx>
            <c:rich>
              <a:bodyPr vert="horz" rot="-5400000" anchor="ctr"/>
              <a:lstStyle/>
              <a:p>
                <a:pPr algn="ctr">
                  <a:defRPr/>
                </a:pPr>
                <a:r>
                  <a:rPr lang="en-US" cap="none" sz="800" b="1" i="0" u="none" baseline="0">
                    <a:solidFill>
                      <a:srgbClr val="0069B3"/>
                    </a:solidFill>
                  </a:rPr>
                  <a:t>Values</a:t>
                </a:r>
              </a:p>
            </c:rich>
          </c:tx>
          <c:layout/>
          <c:overlay val="0"/>
          <c:spPr>
            <a:noFill/>
            <a:ln>
              <a:noFill/>
            </a:ln>
          </c:spPr>
        </c:title>
        <c:delete val="0"/>
        <c:numFmt formatCode="General" sourceLinked="1"/>
        <c:majorTickMark val="out"/>
        <c:minorTickMark val="none"/>
        <c:tickLblPos val="nextTo"/>
        <c:crossAx val="15594768"/>
        <c:crossesAt val="1"/>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800" b="0" i="0" u="none" baseline="0">
          <a:solidFill>
            <a:srgbClr val="0069B3"/>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6</xdr:col>
      <xdr:colOff>476250</xdr:colOff>
      <xdr:row>17</xdr:row>
      <xdr:rowOff>0</xdr:rowOff>
    </xdr:to>
    <xdr:pic>
      <xdr:nvPicPr>
        <xdr:cNvPr id="1" name="Picture 3"/>
        <xdr:cNvPicPr preferRelativeResize="1">
          <a:picLocks noChangeAspect="1"/>
        </xdr:cNvPicPr>
      </xdr:nvPicPr>
      <xdr:blipFill>
        <a:blip r:embed="rId1"/>
        <a:stretch>
          <a:fillRect/>
        </a:stretch>
      </xdr:blipFill>
      <xdr:spPr>
        <a:xfrm>
          <a:off x="1238250" y="1857375"/>
          <a:ext cx="2152650" cy="714375"/>
        </a:xfrm>
        <a:prstGeom prst="rect">
          <a:avLst/>
        </a:prstGeom>
        <a:noFill/>
        <a:ln w="9525" cmpd="sng">
          <a:noFill/>
        </a:ln>
      </xdr:spPr>
    </xdr:pic>
    <xdr:clientData/>
  </xdr:twoCellAnchor>
  <xdr:oneCellAnchor>
    <xdr:from>
      <xdr:col>8</xdr:col>
      <xdr:colOff>0</xdr:colOff>
      <xdr:row>7</xdr:row>
      <xdr:rowOff>133350</xdr:rowOff>
    </xdr:from>
    <xdr:ext cx="2819400" cy="1438275"/>
    <xdr:sp>
      <xdr:nvSpPr>
        <xdr:cNvPr id="2" name="TextBox 4"/>
        <xdr:cNvSpPr txBox="1">
          <a:spLocks noChangeArrowheads="1"/>
        </xdr:cNvSpPr>
      </xdr:nvSpPr>
      <xdr:spPr>
        <a:xfrm>
          <a:off x="4152900" y="1133475"/>
          <a:ext cx="2819400" cy="14382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1" i="0" u="sng" baseline="0">
              <a:latin typeface="Tahoma"/>
              <a:ea typeface="Tahoma"/>
              <a:cs typeface="Tahoma"/>
            </a:rPr>
            <a:t>PLEASE READ:</a:t>
          </a:r>
          <a:r>
            <a:rPr lang="en-US" cap="none" sz="800" b="0" i="0" u="none" baseline="0">
              <a:latin typeface="Tahoma"/>
              <a:ea typeface="Tahoma"/>
              <a:cs typeface="Tahoma"/>
            </a:rPr>
            <a:t>
If, upon opening, this file appears to contain errors (e.g. #NAME?), please ensure the following:
Go to Tools -&gt; Add-Ins (</a:t>
          </a:r>
          <a:r>
            <a:rPr lang="en-US" cap="none" sz="800" b="1" i="0" u="none" baseline="0">
              <a:latin typeface="Tahoma"/>
              <a:ea typeface="Tahoma"/>
              <a:cs typeface="Tahoma"/>
            </a:rPr>
            <a:t>ALT + T + I</a:t>
          </a:r>
          <a:r>
            <a:rPr lang="en-US" cap="none" sz="800" b="0" i="0" u="none" baseline="0">
              <a:latin typeface="Tahoma"/>
              <a:ea typeface="Tahoma"/>
              <a:cs typeface="Tahoma"/>
            </a:rPr>
            <a:t>, all versions of Excel);
Make sure </a:t>
          </a:r>
          <a:r>
            <a:rPr lang="en-US" cap="none" sz="800" b="1" i="0" u="none" baseline="0">
              <a:latin typeface="Tahoma"/>
              <a:ea typeface="Tahoma"/>
              <a:cs typeface="Tahoma"/>
            </a:rPr>
            <a:t>Analysis ToolPak</a:t>
          </a:r>
          <a:r>
            <a:rPr lang="en-US" cap="none" sz="800" b="0" i="0" u="none" baseline="0">
              <a:latin typeface="Tahoma"/>
              <a:ea typeface="Tahoma"/>
              <a:cs typeface="Tahoma"/>
            </a:rPr>
            <a:t> and </a:t>
          </a:r>
          <a:r>
            <a:rPr lang="en-US" cap="none" sz="800" b="1" i="0" u="none" baseline="0">
              <a:latin typeface="Tahoma"/>
              <a:ea typeface="Tahoma"/>
              <a:cs typeface="Tahoma"/>
            </a:rPr>
            <a:t>Analysis ToolPak - VBA</a:t>
          </a:r>
          <a:r>
            <a:rPr lang="en-US" cap="none" sz="800" b="0" i="0" u="none" baseline="0">
              <a:latin typeface="Tahoma"/>
              <a:ea typeface="Tahoma"/>
              <a:cs typeface="Tahoma"/>
            </a:rPr>
            <a:t> add-ins are both checked.</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9525</xdr:colOff>
      <xdr:row>6</xdr:row>
      <xdr:rowOff>19050</xdr:rowOff>
    </xdr:from>
    <xdr:ext cx="2228850" cy="371475"/>
    <xdr:sp>
      <xdr:nvSpPr>
        <xdr:cNvPr id="1" name="TextBox 1"/>
        <xdr:cNvSpPr txBox="1">
          <a:spLocks noChangeArrowheads="1"/>
        </xdr:cNvSpPr>
      </xdr:nvSpPr>
      <xdr:spPr>
        <a:xfrm>
          <a:off x="4057650" y="1038225"/>
          <a:ext cx="2228850" cy="3714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Change scenario number here (value should be an integer greater than zero).</a:t>
          </a:r>
        </a:p>
      </xdr:txBody>
    </xdr:sp>
    <xdr:clientData/>
  </xdr:oneCellAnchor>
  <xdr:twoCellAnchor>
    <xdr:from>
      <xdr:col>9</xdr:col>
      <xdr:colOff>314325</xdr:colOff>
      <xdr:row>7</xdr:row>
      <xdr:rowOff>47625</xdr:rowOff>
    </xdr:from>
    <xdr:to>
      <xdr:col>11</xdr:col>
      <xdr:colOff>9525</xdr:colOff>
      <xdr:row>9</xdr:row>
      <xdr:rowOff>133350</xdr:rowOff>
    </xdr:to>
    <xdr:sp>
      <xdr:nvSpPr>
        <xdr:cNvPr id="2" name="AutoShape 2"/>
        <xdr:cNvSpPr>
          <a:spLocks/>
        </xdr:cNvSpPr>
      </xdr:nvSpPr>
      <xdr:spPr>
        <a:xfrm flipH="1">
          <a:off x="3505200" y="1228725"/>
          <a:ext cx="552450" cy="3810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15</xdr:col>
      <xdr:colOff>304800</xdr:colOff>
      <xdr:row>6</xdr:row>
      <xdr:rowOff>152400</xdr:rowOff>
    </xdr:from>
    <xdr:ext cx="2228850" cy="533400"/>
    <xdr:sp>
      <xdr:nvSpPr>
        <xdr:cNvPr id="3" name="TextBox 3"/>
        <xdr:cNvSpPr txBox="1">
          <a:spLocks noChangeArrowheads="1"/>
        </xdr:cNvSpPr>
      </xdr:nvSpPr>
      <xdr:spPr>
        <a:xfrm>
          <a:off x="6829425" y="1171575"/>
          <a:ext cx="2228850" cy="53340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Add further scenarios here if you wish (simply type in Scenario Number in Row 13 or drag formula across)</a:t>
          </a:r>
        </a:p>
      </xdr:txBody>
    </xdr:sp>
    <xdr:clientData/>
  </xdr:oneCellAnchor>
  <xdr:twoCellAnchor>
    <xdr:from>
      <xdr:col>16</xdr:col>
      <xdr:colOff>495300</xdr:colOff>
      <xdr:row>10</xdr:row>
      <xdr:rowOff>76200</xdr:rowOff>
    </xdr:from>
    <xdr:to>
      <xdr:col>17</xdr:col>
      <xdr:colOff>180975</xdr:colOff>
      <xdr:row>12</xdr:row>
      <xdr:rowOff>47625</xdr:rowOff>
    </xdr:to>
    <xdr:sp>
      <xdr:nvSpPr>
        <xdr:cNvPr id="4" name="AutoShape 4"/>
        <xdr:cNvSpPr>
          <a:spLocks/>
        </xdr:cNvSpPr>
      </xdr:nvSpPr>
      <xdr:spPr>
        <a:xfrm flipH="1">
          <a:off x="7639050" y="1704975"/>
          <a:ext cx="304800" cy="2667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180975</xdr:colOff>
      <xdr:row>10</xdr:row>
      <xdr:rowOff>76200</xdr:rowOff>
    </xdr:from>
    <xdr:to>
      <xdr:col>17</xdr:col>
      <xdr:colOff>514350</xdr:colOff>
      <xdr:row>12</xdr:row>
      <xdr:rowOff>47625</xdr:rowOff>
    </xdr:to>
    <xdr:sp>
      <xdr:nvSpPr>
        <xdr:cNvPr id="5" name="AutoShape 5"/>
        <xdr:cNvSpPr>
          <a:spLocks/>
        </xdr:cNvSpPr>
      </xdr:nvSpPr>
      <xdr:spPr>
        <a:xfrm>
          <a:off x="7943850" y="1704975"/>
          <a:ext cx="333375" cy="2667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10</xdr:col>
      <xdr:colOff>209550</xdr:colOff>
      <xdr:row>20</xdr:row>
      <xdr:rowOff>133350</xdr:rowOff>
    </xdr:from>
    <xdr:ext cx="2228850" cy="514350"/>
    <xdr:sp>
      <xdr:nvSpPr>
        <xdr:cNvPr id="6" name="TextBox 6"/>
        <xdr:cNvSpPr txBox="1">
          <a:spLocks noChangeArrowheads="1"/>
        </xdr:cNvSpPr>
      </xdr:nvSpPr>
      <xdr:spPr>
        <a:xfrm>
          <a:off x="4019550" y="3276600"/>
          <a:ext cx="2228850" cy="51435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OFFSET formulae are used in this column to obtain the required scenario (others are all clearly visible)</a:t>
          </a:r>
        </a:p>
      </xdr:txBody>
    </xdr:sp>
    <xdr:clientData/>
  </xdr:oneCellAnchor>
  <xdr:twoCellAnchor>
    <xdr:from>
      <xdr:col>10</xdr:col>
      <xdr:colOff>0</xdr:colOff>
      <xdr:row>16</xdr:row>
      <xdr:rowOff>28575</xdr:rowOff>
    </xdr:from>
    <xdr:to>
      <xdr:col>10</xdr:col>
      <xdr:colOff>209550</xdr:colOff>
      <xdr:row>22</xdr:row>
      <xdr:rowOff>104775</xdr:rowOff>
    </xdr:to>
    <xdr:sp>
      <xdr:nvSpPr>
        <xdr:cNvPr id="7" name="AutoShape 7"/>
        <xdr:cNvSpPr>
          <a:spLocks/>
        </xdr:cNvSpPr>
      </xdr:nvSpPr>
      <xdr:spPr>
        <a:xfrm flipH="1" flipV="1">
          <a:off x="3810000" y="2562225"/>
          <a:ext cx="209550" cy="97155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152400</xdr:colOff>
      <xdr:row>29</xdr:row>
      <xdr:rowOff>38100</xdr:rowOff>
    </xdr:from>
    <xdr:ext cx="2228850" cy="514350"/>
    <xdr:sp>
      <xdr:nvSpPr>
        <xdr:cNvPr id="8" name="TextBox 8"/>
        <xdr:cNvSpPr txBox="1">
          <a:spLocks noChangeArrowheads="1"/>
        </xdr:cNvSpPr>
      </xdr:nvSpPr>
      <xdr:spPr>
        <a:xfrm>
          <a:off x="590550" y="4476750"/>
          <a:ext cx="2228850" cy="51435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Examples of possible outputs / calculations that can be driven from scenario selection in column J (above)</a:t>
          </a:r>
        </a:p>
      </xdr:txBody>
    </xdr:sp>
    <xdr:clientData/>
  </xdr:oneCellAnchor>
  <xdr:twoCellAnchor>
    <xdr:from>
      <xdr:col>7</xdr:col>
      <xdr:colOff>485775</xdr:colOff>
      <xdr:row>29</xdr:row>
      <xdr:rowOff>47625</xdr:rowOff>
    </xdr:from>
    <xdr:to>
      <xdr:col>8</xdr:col>
      <xdr:colOff>180975</xdr:colOff>
      <xdr:row>31</xdr:row>
      <xdr:rowOff>9525</xdr:rowOff>
    </xdr:to>
    <xdr:sp>
      <xdr:nvSpPr>
        <xdr:cNvPr id="9" name="AutoShape 9"/>
        <xdr:cNvSpPr>
          <a:spLocks/>
        </xdr:cNvSpPr>
      </xdr:nvSpPr>
      <xdr:spPr>
        <a:xfrm flipV="1">
          <a:off x="2819400" y="4486275"/>
          <a:ext cx="314325" cy="24765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31</xdr:row>
      <xdr:rowOff>9525</xdr:rowOff>
    </xdr:from>
    <xdr:to>
      <xdr:col>8</xdr:col>
      <xdr:colOff>190500</xdr:colOff>
      <xdr:row>34</xdr:row>
      <xdr:rowOff>85725</xdr:rowOff>
    </xdr:to>
    <xdr:sp>
      <xdr:nvSpPr>
        <xdr:cNvPr id="10" name="AutoShape 10"/>
        <xdr:cNvSpPr>
          <a:spLocks/>
        </xdr:cNvSpPr>
      </xdr:nvSpPr>
      <xdr:spPr>
        <a:xfrm>
          <a:off x="2819400" y="4733925"/>
          <a:ext cx="323850" cy="5048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333375</xdr:colOff>
      <xdr:row>31</xdr:row>
      <xdr:rowOff>28575</xdr:rowOff>
    </xdr:from>
    <xdr:ext cx="2228850" cy="866775"/>
    <xdr:sp>
      <xdr:nvSpPr>
        <xdr:cNvPr id="1" name="TextBox 3"/>
        <xdr:cNvSpPr txBox="1">
          <a:spLocks noChangeArrowheads="1"/>
        </xdr:cNvSpPr>
      </xdr:nvSpPr>
      <xdr:spPr>
        <a:xfrm>
          <a:off x="1428750" y="4724400"/>
          <a:ext cx="2228850" cy="8667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See how the OFFSET formula uses the Width functionality to refer to references going across the page for a formula going DOWN the page.  This is more efficient than the Excel TRANSPOSE array function.</a:t>
          </a:r>
        </a:p>
      </xdr:txBody>
    </xdr:sp>
    <xdr:clientData/>
  </xdr:oneCellAnchor>
  <xdr:twoCellAnchor>
    <xdr:from>
      <xdr:col>6</xdr:col>
      <xdr:colOff>542925</xdr:colOff>
      <xdr:row>23</xdr:row>
      <xdr:rowOff>0</xdr:rowOff>
    </xdr:from>
    <xdr:to>
      <xdr:col>7</xdr:col>
      <xdr:colOff>209550</xdr:colOff>
      <xdr:row>31</xdr:row>
      <xdr:rowOff>28575</xdr:rowOff>
    </xdr:to>
    <xdr:sp>
      <xdr:nvSpPr>
        <xdr:cNvPr id="2" name="AutoShape 4"/>
        <xdr:cNvSpPr>
          <a:spLocks/>
        </xdr:cNvSpPr>
      </xdr:nvSpPr>
      <xdr:spPr>
        <a:xfrm flipH="1" flipV="1">
          <a:off x="2257425" y="3514725"/>
          <a:ext cx="285750" cy="120967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14</xdr:col>
      <xdr:colOff>447675</xdr:colOff>
      <xdr:row>15</xdr:row>
      <xdr:rowOff>9525</xdr:rowOff>
    </xdr:from>
    <xdr:ext cx="2228850" cy="809625"/>
    <xdr:sp>
      <xdr:nvSpPr>
        <xdr:cNvPr id="3" name="TextBox 5"/>
        <xdr:cNvSpPr txBox="1">
          <a:spLocks noChangeArrowheads="1"/>
        </xdr:cNvSpPr>
      </xdr:nvSpPr>
      <xdr:spPr>
        <a:xfrm>
          <a:off x="7115175" y="2381250"/>
          <a:ext cx="2228850" cy="8096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This formula assumes a full year's depreciation in the period of acquisition, an economic life which is an integer, no residual value and no profit / loss on disposal - as I said, this is a simple example!</a:t>
          </a:r>
        </a:p>
      </xdr:txBody>
    </xdr:sp>
    <xdr:clientData/>
  </xdr:oneCellAnchor>
  <xdr:twoCellAnchor>
    <xdr:from>
      <xdr:col>14</xdr:col>
      <xdr:colOff>66675</xdr:colOff>
      <xdr:row>17</xdr:row>
      <xdr:rowOff>133350</xdr:rowOff>
    </xdr:from>
    <xdr:to>
      <xdr:col>14</xdr:col>
      <xdr:colOff>447675</xdr:colOff>
      <xdr:row>19</xdr:row>
      <xdr:rowOff>133350</xdr:rowOff>
    </xdr:to>
    <xdr:sp>
      <xdr:nvSpPr>
        <xdr:cNvPr id="4" name="AutoShape 6"/>
        <xdr:cNvSpPr>
          <a:spLocks/>
        </xdr:cNvSpPr>
      </xdr:nvSpPr>
      <xdr:spPr>
        <a:xfrm flipH="1">
          <a:off x="6734175" y="2790825"/>
          <a:ext cx="381000" cy="28575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14</xdr:col>
      <xdr:colOff>447675</xdr:colOff>
      <xdr:row>25</xdr:row>
      <xdr:rowOff>9525</xdr:rowOff>
    </xdr:from>
    <xdr:ext cx="2228850" cy="1104900"/>
    <xdr:sp>
      <xdr:nvSpPr>
        <xdr:cNvPr id="5" name="TextBox 7"/>
        <xdr:cNvSpPr txBox="1">
          <a:spLocks noChangeArrowheads="1"/>
        </xdr:cNvSpPr>
      </xdr:nvSpPr>
      <xdr:spPr>
        <a:xfrm>
          <a:off x="7115175" y="3829050"/>
          <a:ext cx="2228850" cy="110490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This OFFSET formula foregoes the 'Waterfall' approach, making models substantially smaller where the number of periods is large.
It works by only considering the Capex that has not yet been fully depreciated using the Width functionality of OFFSET.</a:t>
          </a:r>
        </a:p>
      </xdr:txBody>
    </xdr:sp>
    <xdr:clientData/>
  </xdr:oneCellAnchor>
  <xdr:twoCellAnchor>
    <xdr:from>
      <xdr:col>14</xdr:col>
      <xdr:colOff>0</xdr:colOff>
      <xdr:row>28</xdr:row>
      <xdr:rowOff>66675</xdr:rowOff>
    </xdr:from>
    <xdr:to>
      <xdr:col>14</xdr:col>
      <xdr:colOff>447675</xdr:colOff>
      <xdr:row>28</xdr:row>
      <xdr:rowOff>133350</xdr:rowOff>
    </xdr:to>
    <xdr:sp>
      <xdr:nvSpPr>
        <xdr:cNvPr id="6" name="AutoShape 8"/>
        <xdr:cNvSpPr>
          <a:spLocks/>
        </xdr:cNvSpPr>
      </xdr:nvSpPr>
      <xdr:spPr>
        <a:xfrm flipH="1" flipV="1">
          <a:off x="6667500" y="4314825"/>
          <a:ext cx="447675" cy="6667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447675</xdr:colOff>
      <xdr:row>20</xdr:row>
      <xdr:rowOff>133350</xdr:rowOff>
    </xdr:from>
    <xdr:ext cx="2228850" cy="676275"/>
    <xdr:sp>
      <xdr:nvSpPr>
        <xdr:cNvPr id="1" name="TextBox 1"/>
        <xdr:cNvSpPr txBox="1">
          <a:spLocks noChangeArrowheads="1"/>
        </xdr:cNvSpPr>
      </xdr:nvSpPr>
      <xdr:spPr>
        <a:xfrm>
          <a:off x="3400425" y="3276600"/>
          <a:ext cx="2228850" cy="6762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Note that this uses the basic OFFSET syntax, i.e. no Height or Width stipulated.  Instead, the Reference is a range of cells rather than a cell.  </a:t>
          </a:r>
        </a:p>
      </xdr:txBody>
    </xdr:sp>
    <xdr:clientData/>
  </xdr:oneCellAnchor>
  <xdr:twoCellAnchor>
    <xdr:from>
      <xdr:col>7</xdr:col>
      <xdr:colOff>295275</xdr:colOff>
      <xdr:row>19</xdr:row>
      <xdr:rowOff>9525</xdr:rowOff>
    </xdr:from>
    <xdr:to>
      <xdr:col>8</xdr:col>
      <xdr:colOff>447675</xdr:colOff>
      <xdr:row>23</xdr:row>
      <xdr:rowOff>47625</xdr:rowOff>
    </xdr:to>
    <xdr:sp>
      <xdr:nvSpPr>
        <xdr:cNvPr id="2" name="AutoShape 2"/>
        <xdr:cNvSpPr>
          <a:spLocks/>
        </xdr:cNvSpPr>
      </xdr:nvSpPr>
      <xdr:spPr>
        <a:xfrm flipH="1" flipV="1">
          <a:off x="2628900" y="3000375"/>
          <a:ext cx="771525" cy="6191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457200</xdr:colOff>
      <xdr:row>6</xdr:row>
      <xdr:rowOff>57150</xdr:rowOff>
    </xdr:from>
    <xdr:to>
      <xdr:col>12</xdr:col>
      <xdr:colOff>600075</xdr:colOff>
      <xdr:row>8</xdr:row>
      <xdr:rowOff>114300</xdr:rowOff>
    </xdr:to>
    <xdr:sp>
      <xdr:nvSpPr>
        <xdr:cNvPr id="1" name="AutoShape 15"/>
        <xdr:cNvSpPr>
          <a:spLocks/>
        </xdr:cNvSpPr>
      </xdr:nvSpPr>
      <xdr:spPr>
        <a:xfrm flipH="1">
          <a:off x="5267325" y="1076325"/>
          <a:ext cx="762000" cy="36195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16</xdr:row>
      <xdr:rowOff>0</xdr:rowOff>
    </xdr:from>
    <xdr:to>
      <xdr:col>13</xdr:col>
      <xdr:colOff>0</xdr:colOff>
      <xdr:row>16</xdr:row>
      <xdr:rowOff>66675</xdr:rowOff>
    </xdr:to>
    <xdr:sp>
      <xdr:nvSpPr>
        <xdr:cNvPr id="2" name="AutoShape 17"/>
        <xdr:cNvSpPr>
          <a:spLocks/>
        </xdr:cNvSpPr>
      </xdr:nvSpPr>
      <xdr:spPr>
        <a:xfrm flipH="1" flipV="1">
          <a:off x="3000375" y="2847975"/>
          <a:ext cx="3048000" cy="6667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400050</xdr:colOff>
      <xdr:row>9</xdr:row>
      <xdr:rowOff>104775</xdr:rowOff>
    </xdr:from>
    <xdr:to>
      <xdr:col>12</xdr:col>
      <xdr:colOff>609600</xdr:colOff>
      <xdr:row>10</xdr:row>
      <xdr:rowOff>38100</xdr:rowOff>
    </xdr:to>
    <xdr:sp>
      <xdr:nvSpPr>
        <xdr:cNvPr id="3" name="AutoShape 19"/>
        <xdr:cNvSpPr>
          <a:spLocks/>
        </xdr:cNvSpPr>
      </xdr:nvSpPr>
      <xdr:spPr>
        <a:xfrm flipH="1" flipV="1">
          <a:off x="5210175" y="1647825"/>
          <a:ext cx="828675" cy="1524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10</xdr:row>
      <xdr:rowOff>114300</xdr:rowOff>
    </xdr:from>
    <xdr:to>
      <xdr:col>12</xdr:col>
      <xdr:colOff>609600</xdr:colOff>
      <xdr:row>12</xdr:row>
      <xdr:rowOff>142875</xdr:rowOff>
    </xdr:to>
    <xdr:sp>
      <xdr:nvSpPr>
        <xdr:cNvPr id="4" name="AutoShape 21"/>
        <xdr:cNvSpPr>
          <a:spLocks/>
        </xdr:cNvSpPr>
      </xdr:nvSpPr>
      <xdr:spPr>
        <a:xfrm flipH="1" flipV="1">
          <a:off x="5438775" y="1876425"/>
          <a:ext cx="600075" cy="4667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12</xdr:row>
      <xdr:rowOff>95250</xdr:rowOff>
    </xdr:from>
    <xdr:to>
      <xdr:col>12</xdr:col>
      <xdr:colOff>609600</xdr:colOff>
      <xdr:row>12</xdr:row>
      <xdr:rowOff>142875</xdr:rowOff>
    </xdr:to>
    <xdr:sp>
      <xdr:nvSpPr>
        <xdr:cNvPr id="5" name="AutoShape 22"/>
        <xdr:cNvSpPr>
          <a:spLocks/>
        </xdr:cNvSpPr>
      </xdr:nvSpPr>
      <xdr:spPr>
        <a:xfrm flipH="1" flipV="1">
          <a:off x="5429250" y="2295525"/>
          <a:ext cx="609600" cy="476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12</xdr:col>
      <xdr:colOff>600075</xdr:colOff>
      <xdr:row>4</xdr:row>
      <xdr:rowOff>9525</xdr:rowOff>
    </xdr:from>
    <xdr:ext cx="2228850" cy="657225"/>
    <xdr:sp>
      <xdr:nvSpPr>
        <xdr:cNvPr id="6" name="TextBox 23"/>
        <xdr:cNvSpPr txBox="1">
          <a:spLocks noChangeArrowheads="1"/>
        </xdr:cNvSpPr>
      </xdr:nvSpPr>
      <xdr:spPr>
        <a:xfrm>
          <a:off x="6029325" y="742950"/>
          <a:ext cx="2228850" cy="657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latin typeface="Tahoma"/>
              <a:ea typeface="Tahoma"/>
              <a:cs typeface="Tahoma"/>
            </a:rPr>
            <a:t>Check flags determine whether the data is to be included in the chart, irrespective of whether </a:t>
          </a:r>
          <a:r>
            <a:rPr lang="en-US" cap="none" sz="800" b="1" i="0" u="none" baseline="0">
              <a:latin typeface="Tahoma"/>
              <a:ea typeface="Tahoma"/>
              <a:cs typeface="Tahoma"/>
            </a:rPr>
            <a:t>Title</a:t>
          </a:r>
          <a:r>
            <a:rPr lang="en-US" cap="none" sz="800" b="0" i="0" u="none" baseline="0">
              <a:latin typeface="Tahoma"/>
              <a:ea typeface="Tahoma"/>
              <a:cs typeface="Tahoma"/>
            </a:rPr>
            <a:t> and </a:t>
          </a:r>
          <a:r>
            <a:rPr lang="en-US" cap="none" sz="800" b="1" i="0" u="none" baseline="0">
              <a:latin typeface="Tahoma"/>
              <a:ea typeface="Tahoma"/>
              <a:cs typeface="Tahoma"/>
            </a:rPr>
            <a:t>Amount</a:t>
          </a:r>
          <a:r>
            <a:rPr lang="en-US" cap="none" sz="800" b="0" i="0" u="none" baseline="0">
              <a:latin typeface="Tahoma"/>
              <a:ea typeface="Tahoma"/>
              <a:cs typeface="Tahoma"/>
            </a:rPr>
            <a:t> assumptions have been populated.</a:t>
          </a:r>
        </a:p>
      </xdr:txBody>
    </xdr:sp>
    <xdr:clientData/>
  </xdr:oneCellAnchor>
  <xdr:oneCellAnchor>
    <xdr:from>
      <xdr:col>12</xdr:col>
      <xdr:colOff>609600</xdr:colOff>
      <xdr:row>8</xdr:row>
      <xdr:rowOff>142875</xdr:rowOff>
    </xdr:from>
    <xdr:ext cx="2228850" cy="657225"/>
    <xdr:sp>
      <xdr:nvSpPr>
        <xdr:cNvPr id="7" name="TextBox 24"/>
        <xdr:cNvSpPr txBox="1">
          <a:spLocks noChangeArrowheads="1"/>
        </xdr:cNvSpPr>
      </xdr:nvSpPr>
      <xdr:spPr>
        <a:xfrm>
          <a:off x="6038850" y="1466850"/>
          <a:ext cx="2228850" cy="657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Calculated counters which show autonumber each dataset selected for the Chart - used in the INDEX(MATCH) function on the Example Chart Output sheet.</a:t>
          </a:r>
        </a:p>
      </xdr:txBody>
    </xdr:sp>
    <xdr:clientData/>
  </xdr:oneCellAnchor>
  <xdr:oneCellAnchor>
    <xdr:from>
      <xdr:col>12</xdr:col>
      <xdr:colOff>609600</xdr:colOff>
      <xdr:row>12</xdr:row>
      <xdr:rowOff>0</xdr:rowOff>
    </xdr:from>
    <xdr:ext cx="2228850" cy="276225"/>
    <xdr:sp>
      <xdr:nvSpPr>
        <xdr:cNvPr id="8" name="TextBox 25"/>
        <xdr:cNvSpPr txBox="1">
          <a:spLocks noChangeArrowheads="1"/>
        </xdr:cNvSpPr>
      </xdr:nvSpPr>
      <xdr:spPr>
        <a:xfrm>
          <a:off x="6038850" y="2200275"/>
          <a:ext cx="2228850" cy="276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Input data here.</a:t>
          </a:r>
        </a:p>
      </xdr:txBody>
    </xdr:sp>
    <xdr:clientData/>
  </xdr:oneCellAnchor>
  <xdr:oneCellAnchor>
    <xdr:from>
      <xdr:col>13</xdr:col>
      <xdr:colOff>0</xdr:colOff>
      <xdr:row>13</xdr:row>
      <xdr:rowOff>133350</xdr:rowOff>
    </xdr:from>
    <xdr:ext cx="2228850" cy="714375"/>
    <xdr:sp>
      <xdr:nvSpPr>
        <xdr:cNvPr id="9" name="TextBox 26"/>
        <xdr:cNvSpPr txBox="1">
          <a:spLocks noChangeArrowheads="1"/>
        </xdr:cNvSpPr>
      </xdr:nvSpPr>
      <xdr:spPr>
        <a:xfrm>
          <a:off x="6048375" y="2552700"/>
          <a:ext cx="2228850" cy="7143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Error check to confirm at least one check box is ticked (otherwise chart refers to an empty range which generates an error on the Example Chart Output sheet).</a:t>
          </a:r>
        </a:p>
      </xdr:txBody>
    </xdr:sp>
    <xdr:clientData/>
  </xdr:oneCellAnchor>
  <xdr:oneCellAnchor>
    <xdr:from>
      <xdr:col>8</xdr:col>
      <xdr:colOff>609600</xdr:colOff>
      <xdr:row>1</xdr:row>
      <xdr:rowOff>0</xdr:rowOff>
    </xdr:from>
    <xdr:ext cx="2228850" cy="276225"/>
    <xdr:sp>
      <xdr:nvSpPr>
        <xdr:cNvPr id="10" name="TextBox 27"/>
        <xdr:cNvSpPr txBox="1">
          <a:spLocks noChangeArrowheads="1"/>
        </xdr:cNvSpPr>
      </xdr:nvSpPr>
      <xdr:spPr>
        <a:xfrm>
          <a:off x="3562350" y="228600"/>
          <a:ext cx="2228850" cy="276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1" i="0" u="none" baseline="0"/>
            <a:t>Continues on next worksheet</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6</xdr:row>
      <xdr:rowOff>9525</xdr:rowOff>
    </xdr:from>
    <xdr:to>
      <xdr:col>18</xdr:col>
      <xdr:colOff>28575</xdr:colOff>
      <xdr:row>10</xdr:row>
      <xdr:rowOff>114300</xdr:rowOff>
    </xdr:to>
    <xdr:sp>
      <xdr:nvSpPr>
        <xdr:cNvPr id="1" name="AutoShape 3"/>
        <xdr:cNvSpPr>
          <a:spLocks/>
        </xdr:cNvSpPr>
      </xdr:nvSpPr>
      <xdr:spPr>
        <a:xfrm>
          <a:off x="5038725" y="1028700"/>
          <a:ext cx="3838575" cy="676275"/>
        </a:xfrm>
        <a:prstGeom prst="foldedCorne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xdr:row>
      <xdr:rowOff>0</xdr:rowOff>
    </xdr:from>
    <xdr:to>
      <xdr:col>11</xdr:col>
      <xdr:colOff>0</xdr:colOff>
      <xdr:row>24</xdr:row>
      <xdr:rowOff>0</xdr:rowOff>
    </xdr:to>
    <xdr:graphicFrame>
      <xdr:nvGraphicFramePr>
        <xdr:cNvPr id="2" name="Chart 2"/>
        <xdr:cNvGraphicFramePr/>
      </xdr:nvGraphicFramePr>
      <xdr:xfrm>
        <a:off x="219075" y="1019175"/>
        <a:ext cx="4591050" cy="2571750"/>
      </xdr:xfrm>
      <a:graphic>
        <a:graphicData uri="http://schemas.openxmlformats.org/drawingml/2006/chart">
          <c:chart xmlns:c="http://schemas.openxmlformats.org/drawingml/2006/chart" r:id="rId1"/>
        </a:graphicData>
      </a:graphic>
    </xdr:graphicFrame>
    <xdr:clientData/>
  </xdr:twoCellAnchor>
  <xdr:twoCellAnchor>
    <xdr:from>
      <xdr:col>14</xdr:col>
      <xdr:colOff>590550</xdr:colOff>
      <xdr:row>10</xdr:row>
      <xdr:rowOff>114300</xdr:rowOff>
    </xdr:from>
    <xdr:to>
      <xdr:col>14</xdr:col>
      <xdr:colOff>590550</xdr:colOff>
      <xdr:row>13</xdr:row>
      <xdr:rowOff>0</xdr:rowOff>
    </xdr:to>
    <xdr:sp>
      <xdr:nvSpPr>
        <xdr:cNvPr id="3" name="AutoShape 7"/>
        <xdr:cNvSpPr>
          <a:spLocks/>
        </xdr:cNvSpPr>
      </xdr:nvSpPr>
      <xdr:spPr>
        <a:xfrm flipV="1">
          <a:off x="6962775" y="1704975"/>
          <a:ext cx="0" cy="3143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12</xdr:col>
      <xdr:colOff>9525</xdr:colOff>
      <xdr:row>13</xdr:row>
      <xdr:rowOff>0</xdr:rowOff>
    </xdr:from>
    <xdr:ext cx="3838575" cy="1590675"/>
    <xdr:sp>
      <xdr:nvSpPr>
        <xdr:cNvPr id="4" name="TextBox 9"/>
        <xdr:cNvSpPr txBox="1">
          <a:spLocks noChangeArrowheads="1"/>
        </xdr:cNvSpPr>
      </xdr:nvSpPr>
      <xdr:spPr>
        <a:xfrm>
          <a:off x="5038725" y="2019300"/>
          <a:ext cx="3838575" cy="15906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1" i="0" u="none" baseline="0">
              <a:latin typeface="Tahoma"/>
              <a:ea typeface="Tahoma"/>
              <a:cs typeface="Tahoma"/>
            </a:rPr>
            <a:t>Item No.</a:t>
          </a:r>
          <a:r>
            <a:rPr lang="en-US" cap="none" sz="800" b="0" i="0" u="none" baseline="0">
              <a:latin typeface="Tahoma"/>
              <a:ea typeface="Tahoma"/>
              <a:cs typeface="Tahoma"/>
            </a:rPr>
            <a:t> is a simple counter, which uses conditional formatting to hide unused counters.  This is used to look up the data to be used in the chart.
</a:t>
          </a:r>
          <a:r>
            <a:rPr lang="en-US" cap="none" sz="800" b="1" i="0" u="none" baseline="0">
              <a:latin typeface="Tahoma"/>
              <a:ea typeface="Tahoma"/>
              <a:cs typeface="Tahoma"/>
            </a:rPr>
            <a:t>In Use Flag</a:t>
          </a:r>
          <a:r>
            <a:rPr lang="en-US" cap="none" sz="800" b="0" i="0" u="none" baseline="0">
              <a:latin typeface="Tahoma"/>
              <a:ea typeface="Tahoma"/>
              <a:cs typeface="Tahoma"/>
            </a:rPr>
            <a:t> checks to see whether the referenced data is an empty string.  If not, it is assumed to be in use.  This is a simplification of what would probably be required in practice (e.g. if data is not populated but check box is ticked, reference would still be assumed to be not in use).  The point of this example is purely to demonstrate the concept of dynamic charts.
</a:t>
          </a:r>
          <a:r>
            <a:rPr lang="en-US" cap="none" sz="800" b="1" i="0" u="none" baseline="0">
              <a:latin typeface="Tahoma"/>
              <a:ea typeface="Tahoma"/>
              <a:cs typeface="Tahoma"/>
            </a:rPr>
            <a:t>Title</a:t>
          </a:r>
          <a:r>
            <a:rPr lang="en-US" cap="none" sz="800" b="0" i="0" u="none" baseline="0">
              <a:latin typeface="Tahoma"/>
              <a:ea typeface="Tahoma"/>
              <a:cs typeface="Tahoma"/>
            </a:rPr>
            <a:t> and </a:t>
          </a:r>
          <a:r>
            <a:rPr lang="en-US" cap="none" sz="800" b="1" i="0" u="none" baseline="0">
              <a:latin typeface="Tahoma"/>
              <a:ea typeface="Tahoma"/>
              <a:cs typeface="Tahoma"/>
            </a:rPr>
            <a:t>Amount</a:t>
          </a:r>
          <a:r>
            <a:rPr lang="en-US" cap="none" sz="800" b="0" i="0" u="none" baseline="0">
              <a:latin typeface="Tahoma"/>
              <a:ea typeface="Tahoma"/>
              <a:cs typeface="Tahoma"/>
            </a:rPr>
            <a:t> referenced from Chart Data assumptions sheet.</a:t>
          </a:r>
        </a:p>
      </xdr:txBody>
    </xdr:sp>
    <xdr:clientData/>
  </xdr:oneCellAnchor>
  <xdr:oneCellAnchor>
    <xdr:from>
      <xdr:col>1</xdr:col>
      <xdr:colOff>9525</xdr:colOff>
      <xdr:row>27</xdr:row>
      <xdr:rowOff>0</xdr:rowOff>
    </xdr:from>
    <xdr:ext cx="8648700" cy="1181100"/>
    <xdr:sp>
      <xdr:nvSpPr>
        <xdr:cNvPr id="5" name="TextBox 10"/>
        <xdr:cNvSpPr txBox="1">
          <a:spLocks noChangeArrowheads="1"/>
        </xdr:cNvSpPr>
      </xdr:nvSpPr>
      <xdr:spPr>
        <a:xfrm>
          <a:off x="228600" y="4019550"/>
          <a:ext cx="8648700" cy="118110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latin typeface="Tahoma"/>
              <a:ea typeface="Tahoma"/>
              <a:cs typeface="Tahoma"/>
            </a:rPr>
            <a:t>Chart works by using dynamic ranges for the data set (i.e. range widens and narrows depending upon the number of data points).  This is done by summing the In Use Flags (cells N8:R8 above - grouped) to construct the size of the width of the range and using an OFFSET function, i.e.
</a:t>
          </a:r>
          <a:r>
            <a:rPr lang="en-US" cap="none" sz="800" b="1" i="0" u="none" baseline="0">
              <a:latin typeface="Tahoma"/>
              <a:ea typeface="Tahoma"/>
              <a:cs typeface="Tahoma"/>
            </a:rPr>
            <a:t>Amount_Data_Dynamic_Range</a:t>
          </a:r>
          <a:r>
            <a:rPr lang="en-US" cap="none" sz="800" b="0" i="0" u="none" baseline="0">
              <a:latin typeface="Tahoma"/>
              <a:ea typeface="Tahoma"/>
              <a:cs typeface="Tahoma"/>
            </a:rPr>
            <a:t> = OFFSET(Example_Chart_Output_BO!$N$10,0,0,1,SUM(Example_Chart_Output_BO!$N$8:$R$8)) and
</a:t>
          </a:r>
          <a:r>
            <a:rPr lang="en-US" cap="none" sz="800" b="1" i="0" u="none" baseline="0">
              <a:latin typeface="Tahoma"/>
              <a:ea typeface="Tahoma"/>
              <a:cs typeface="Tahoma"/>
            </a:rPr>
            <a:t>Title_Data_Dynamic_Range</a:t>
          </a:r>
          <a:r>
            <a:rPr lang="en-US" cap="none" sz="800" b="0" i="0" u="none" baseline="0">
              <a:latin typeface="Tahoma"/>
              <a:ea typeface="Tahoma"/>
              <a:cs typeface="Tahoma"/>
            </a:rPr>
            <a:t> = OFFSET(Example_Chart_Output_BO!$N$9,0,0,1,SUM(Example_Chart_Output_BO!$N$8:$R$8)).
Not all functions are allowed to determine widths / heights of dynamic ranges (e.g. COUNTBLANK cannot be).  Mainly a case of trial and error!</a:t>
          </a:r>
        </a:p>
      </xdr:txBody>
    </xdr:sp>
    <xdr:clientData/>
  </xdr:oneCellAnchor>
  <xdr:twoCellAnchor>
    <xdr:from>
      <xdr:col>7</xdr:col>
      <xdr:colOff>180975</xdr:colOff>
      <xdr:row>24</xdr:row>
      <xdr:rowOff>0</xdr:rowOff>
    </xdr:from>
    <xdr:to>
      <xdr:col>10</xdr:col>
      <xdr:colOff>361950</xdr:colOff>
      <xdr:row>27</xdr:row>
      <xdr:rowOff>0</xdr:rowOff>
    </xdr:to>
    <xdr:sp>
      <xdr:nvSpPr>
        <xdr:cNvPr id="6" name="AutoShape 11"/>
        <xdr:cNvSpPr>
          <a:spLocks/>
        </xdr:cNvSpPr>
      </xdr:nvSpPr>
      <xdr:spPr>
        <a:xfrm rot="5400000" flipH="1">
          <a:off x="2514600" y="3590925"/>
          <a:ext cx="2038350" cy="428625"/>
        </a:xfrm>
        <a:prstGeom prst="bentConnector3">
          <a:avLst>
            <a:gd name="adj1" fmla="val 48888"/>
            <a:gd name="adj2" fmla="val 197194"/>
            <a:gd name="adj3" fmla="val -1062222"/>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0</xdr:colOff>
      <xdr:row>1</xdr:row>
      <xdr:rowOff>0</xdr:rowOff>
    </xdr:from>
    <xdr:ext cx="2228850" cy="276225"/>
    <xdr:sp>
      <xdr:nvSpPr>
        <xdr:cNvPr id="7" name="TextBox 12"/>
        <xdr:cNvSpPr txBox="1">
          <a:spLocks noChangeArrowheads="1"/>
        </xdr:cNvSpPr>
      </xdr:nvSpPr>
      <xdr:spPr>
        <a:xfrm>
          <a:off x="3571875" y="228600"/>
          <a:ext cx="2228850" cy="276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1" i="0" u="none" baseline="0"/>
            <a:t>Continues from previous worksheet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am.bastick@sumproduct.com" TargetMode="External" /><Relationship Id="rId2" Type="http://schemas.openxmlformats.org/officeDocument/2006/relationships/hyperlink" Target="http://www.sumproduct.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25"/>
  <sheetViews>
    <sheetView showGridLines="0" tabSelected="1" workbookViewId="0" topLeftCell="A1">
      <selection activeCell="A1" sqref="A1"/>
    </sheetView>
  </sheetViews>
  <sheetFormatPr defaultColWidth="9.33203125" defaultRowHeight="11.25"/>
  <cols>
    <col min="1" max="2" width="10.83203125" style="0" customWidth="1"/>
    <col min="3" max="4" width="3.83203125" style="0" customWidth="1"/>
    <col min="5" max="16384" width="10.83203125" style="0" customWidth="1"/>
  </cols>
  <sheetData>
    <row r="1" ht="11.25">
      <c r="A1" s="5" t="s">
        <v>2</v>
      </c>
    </row>
    <row r="9" ht="18">
      <c r="C9" s="1" t="s">
        <v>225</v>
      </c>
    </row>
    <row r="10" ht="15.75">
      <c r="C10" s="111" t="s">
        <v>228</v>
      </c>
    </row>
    <row r="11" spans="3:6" ht="11.25">
      <c r="C11" s="102" t="s">
        <v>3</v>
      </c>
      <c r="D11" s="102"/>
      <c r="E11" s="102"/>
      <c r="F11" s="102"/>
    </row>
    <row r="19" ht="11.25">
      <c r="C19" s="2" t="s">
        <v>0</v>
      </c>
    </row>
    <row r="21" ht="11.25">
      <c r="C21" s="2" t="s">
        <v>1</v>
      </c>
    </row>
    <row r="22" ht="11.25">
      <c r="C22" s="3" t="s">
        <v>222</v>
      </c>
    </row>
    <row r="24" spans="3:9" ht="11.25">
      <c r="C24" s="3" t="s">
        <v>220</v>
      </c>
      <c r="G24" s="102" t="s">
        <v>226</v>
      </c>
      <c r="H24" s="102"/>
      <c r="I24" s="102"/>
    </row>
    <row r="25" spans="3:9" ht="11.25">
      <c r="C25" s="3" t="s">
        <v>221</v>
      </c>
      <c r="G25" s="102" t="s">
        <v>227</v>
      </c>
      <c r="H25" s="102"/>
      <c r="I25" s="102"/>
    </row>
  </sheetData>
  <sheetProtection/>
  <mergeCells count="3">
    <mergeCell ref="G25:I25"/>
    <mergeCell ref="C11:F11"/>
    <mergeCell ref="G24:I24"/>
  </mergeCells>
  <hyperlinks>
    <hyperlink ref="C11" location="HL_Home" tooltip="Go to Table of Contents" display="HL_Home"/>
    <hyperlink ref="G24" r:id="rId1" display="liam.bastick@sumproduct.com"/>
    <hyperlink ref="G25" r:id="rId2" display="www.sumproduct.com"/>
  </hyperlinks>
  <printOptions/>
  <pageMargins left="0.393700787401575" right="0.393700787401575" top="0.5905511811023625" bottom="0.9842519685039375" header="0" footer="0.3149606299212597"/>
  <pageSetup fitToHeight="1" fitToWidth="1" horizontalDpi="600" verticalDpi="600" orientation="landscape" paperSize="9" r:id="rId4"/>
  <headerFooter alignWithMargins="0">
    <oddFooter>&amp;L&amp;"Arial,Bold"&amp;7&amp;F
&amp;A
Printed: &amp;T on &amp;D&amp;C&amp;"Arial,Bold"&amp;10Page &amp;P of &amp;N&amp;RSumProduct Pty Ltd</oddFooter>
  </headerFooter>
  <drawing r:id="rId3"/>
</worksheet>
</file>

<file path=xl/worksheets/sheet10.xml><?xml version="1.0" encoding="utf-8"?>
<worksheet xmlns="http://schemas.openxmlformats.org/spreadsheetml/2006/main" xmlns:r="http://schemas.openxmlformats.org/officeDocument/2006/relationships">
  <sheetPr codeName="Sheet10">
    <pageSetUpPr fitToPage="1"/>
  </sheetPr>
  <dimension ref="A1:F20"/>
  <sheetViews>
    <sheetView showGridLines="0" workbookViewId="0" topLeftCell="A1">
      <selection activeCell="C17" sqref="C17:C20"/>
    </sheetView>
  </sheetViews>
  <sheetFormatPr defaultColWidth="9.33203125" defaultRowHeight="11.25"/>
  <cols>
    <col min="1" max="2" width="10.83203125" style="0" customWidth="1"/>
    <col min="3" max="4" width="3.83203125" style="0" customWidth="1"/>
    <col min="5" max="16384" width="10.83203125" style="0" customWidth="1"/>
  </cols>
  <sheetData>
    <row r="1" ht="11.25">
      <c r="A1" s="5" t="s">
        <v>131</v>
      </c>
    </row>
    <row r="9" ht="18">
      <c r="C9" s="1" t="s">
        <v>133</v>
      </c>
    </row>
    <row r="10" ht="16.5">
      <c r="C10" s="34" t="s">
        <v>137</v>
      </c>
    </row>
    <row r="11" ht="15.75">
      <c r="C11" s="4" t="str">
        <f>Model_Name</f>
        <v>OFFSET Examples</v>
      </c>
    </row>
    <row r="12" spans="3:6" ht="11.25">
      <c r="C12" s="102" t="s">
        <v>3</v>
      </c>
      <c r="D12" s="102"/>
      <c r="E12" s="102"/>
      <c r="F12" s="102"/>
    </row>
    <row r="13" spans="3:4" ht="12.75">
      <c r="C13" s="11" t="s">
        <v>10</v>
      </c>
      <c r="D13" s="12" t="s">
        <v>11</v>
      </c>
    </row>
    <row r="17" ht="11.25">
      <c r="C17" s="2"/>
    </row>
    <row r="18" ht="11.25">
      <c r="C18" s="3"/>
    </row>
    <row r="19" ht="11.25">
      <c r="C19" s="3"/>
    </row>
    <row r="20" ht="11.25">
      <c r="C20" s="3"/>
    </row>
  </sheetData>
  <sheetProtection/>
  <mergeCells count="1">
    <mergeCell ref="C12:F12"/>
  </mergeCells>
  <hyperlinks>
    <hyperlink ref="C12" location="HL_Home" tooltip="Go to Table of Contents" display="HL_Home"/>
    <hyperlink ref="C13" location="'Example_Chart_Output_BO'!A1" tooltip="Go to Previous Sheet" display="'Example_Chart_Output_BO'!A1"/>
    <hyperlink ref="D13" location="'GL'!A1" tooltip="Go to Next Sheet" display="'GL'!A1"/>
  </hyperlinks>
  <printOptions/>
  <pageMargins left="0.393700787401575" right="0.393700787401575" top="0.5905511811023625" bottom="0.9842519685039375" header="0" footer="0.3149606299212597"/>
  <pageSetup fitToHeight="1" fitToWidth="1"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11.xml><?xml version="1.0" encoding="utf-8"?>
<worksheet xmlns="http://schemas.openxmlformats.org/spreadsheetml/2006/main" xmlns:r="http://schemas.openxmlformats.org/officeDocument/2006/relationships">
  <sheetPr codeName="Sheet11">
    <pageSetUpPr fitToPage="1"/>
  </sheetPr>
  <dimension ref="A1:M38"/>
  <sheetViews>
    <sheetView showGridLines="0" workbookViewId="0" topLeftCell="A1">
      <pane xSplit="1" ySplit="4" topLeftCell="B5" activePane="bottomRight" state="frozen"/>
      <selection pane="topLeft" activeCell="C17" sqref="C17:C20"/>
      <selection pane="topRight" activeCell="C17" sqref="C17:C20"/>
      <selection pane="bottomLeft" activeCell="C17" sqref="C17:C20"/>
      <selection pane="bottomRight" activeCell="C17" sqref="C17:C20"/>
    </sheetView>
  </sheetViews>
  <sheetFormatPr defaultColWidth="9.33203125" defaultRowHeight="11.25"/>
  <cols>
    <col min="1" max="2" width="3.83203125" style="0" customWidth="1"/>
    <col min="3" max="3" width="30.83203125" style="0" customWidth="1"/>
    <col min="4" max="4" width="3.83203125" style="0" customWidth="1"/>
    <col min="5" max="5" width="15.83203125" style="0" customWidth="1"/>
    <col min="6" max="6" width="3.83203125" style="0" customWidth="1"/>
    <col min="7" max="7" width="30.83203125" style="0" customWidth="1"/>
    <col min="8" max="8" width="3.83203125" style="0" customWidth="1"/>
    <col min="9" max="9" width="15.83203125" style="0" customWidth="1"/>
    <col min="10" max="10" width="3.83203125" style="0" customWidth="1"/>
    <col min="11" max="11" width="30.83203125" style="0" customWidth="1"/>
    <col min="12" max="12" width="3.83203125" style="0" customWidth="1"/>
    <col min="13" max="13" width="20.83203125" style="0" customWidth="1"/>
    <col min="14" max="14" width="3.83203125" style="0" customWidth="1"/>
    <col min="15" max="15" width="30.83203125" style="0" customWidth="1"/>
    <col min="16" max="16" width="3.83203125" style="0" customWidth="1"/>
    <col min="17" max="17" width="30.83203125" style="0" customWidth="1"/>
    <col min="18" max="18" width="3.83203125" style="0" customWidth="1"/>
    <col min="19" max="19" width="30.83203125" style="0" customWidth="1"/>
    <col min="20" max="20" width="3.83203125" style="0" customWidth="1"/>
    <col min="21" max="21" width="30.83203125" style="0" customWidth="1"/>
    <col min="22" max="22" width="3.83203125" style="0" customWidth="1"/>
    <col min="23" max="23" width="30.83203125" style="0" customWidth="1"/>
    <col min="24" max="24" width="3.83203125" style="0" customWidth="1"/>
    <col min="25" max="25" width="30.83203125" style="0" customWidth="1"/>
    <col min="26" max="26" width="3.83203125" style="0" customWidth="1"/>
    <col min="27" max="27" width="30.83203125" style="0" customWidth="1"/>
    <col min="28" max="28" width="3.83203125" style="0" customWidth="1"/>
    <col min="29" max="29" width="30.83203125" style="0" customWidth="1"/>
    <col min="30" max="30" width="3.83203125" style="0" customWidth="1"/>
    <col min="31" max="31" width="30.83203125" style="0" customWidth="1"/>
    <col min="32" max="32" width="3.83203125" style="0" customWidth="1"/>
    <col min="33" max="33" width="30.83203125" style="0" customWidth="1"/>
    <col min="34" max="34" width="3.83203125" style="0" customWidth="1"/>
    <col min="35" max="35" width="30.83203125" style="0" customWidth="1"/>
    <col min="36" max="36" width="3.83203125" style="0" customWidth="1"/>
    <col min="37" max="37" width="30.83203125" style="0" customWidth="1"/>
    <col min="38" max="38" width="3.83203125" style="0" customWidth="1"/>
    <col min="39" max="39" width="30.83203125" style="0" customWidth="1"/>
    <col min="40" max="40" width="3.83203125" style="0" customWidth="1"/>
    <col min="41" max="41" width="30.83203125" style="0" customWidth="1"/>
    <col min="42" max="42" width="3.83203125" style="0" customWidth="1"/>
    <col min="43" max="43" width="30.83203125" style="0" customWidth="1"/>
    <col min="44" max="44" width="3.83203125" style="0" customWidth="1"/>
    <col min="45" max="45" width="30.83203125" style="0" customWidth="1"/>
    <col min="46" max="46" width="3.83203125" style="0" customWidth="1"/>
    <col min="47" max="47" width="30.83203125" style="0" customWidth="1"/>
    <col min="48" max="48" width="3.83203125" style="0" customWidth="1"/>
    <col min="49" max="49" width="30.83203125" style="0" customWidth="1"/>
    <col min="50" max="50" width="3.83203125" style="0" customWidth="1"/>
    <col min="51" max="51" width="30.83203125" style="0" customWidth="1"/>
    <col min="52" max="52" width="3.83203125" style="0" customWidth="1"/>
    <col min="53" max="53" width="30.83203125" style="0" customWidth="1"/>
    <col min="54" max="54" width="3.83203125" style="0" customWidth="1"/>
    <col min="55" max="55" width="30.83203125" style="0" customWidth="1"/>
    <col min="56" max="56" width="3.83203125" style="0" customWidth="1"/>
    <col min="57" max="57" width="30.83203125" style="0" customWidth="1"/>
    <col min="58" max="58" width="3.83203125" style="0" customWidth="1"/>
    <col min="59" max="59" width="30.83203125" style="0" customWidth="1"/>
    <col min="60" max="60" width="3.83203125" style="0" customWidth="1"/>
    <col min="61" max="61" width="30.83203125" style="0" customWidth="1"/>
    <col min="62" max="62" width="3.83203125" style="0" customWidth="1"/>
    <col min="63" max="63" width="30.83203125" style="0" customWidth="1"/>
    <col min="64" max="64" width="3.83203125" style="0" customWidth="1"/>
    <col min="65" max="65" width="30.83203125" style="0" customWidth="1"/>
    <col min="66" max="66" width="3.83203125" style="0" customWidth="1"/>
    <col min="67" max="67" width="30.83203125" style="0" customWidth="1"/>
    <col min="68" max="68" width="3.83203125" style="0" customWidth="1"/>
    <col min="69" max="69" width="30.83203125" style="0" customWidth="1"/>
    <col min="70" max="70" width="3.83203125" style="0" customWidth="1"/>
    <col min="71" max="71" width="30.83203125" style="0" customWidth="1"/>
    <col min="72" max="72" width="3.83203125" style="0" customWidth="1"/>
    <col min="73" max="73" width="30.83203125" style="0" customWidth="1"/>
    <col min="74" max="74" width="3.83203125" style="0" customWidth="1"/>
    <col min="75" max="75" width="30.83203125" style="0" customWidth="1"/>
    <col min="76" max="76" width="3.83203125" style="0" customWidth="1"/>
    <col min="77" max="77" width="30.83203125" style="0" customWidth="1"/>
    <col min="78" max="78" width="3.83203125" style="0" customWidth="1"/>
    <col min="79" max="79" width="30.83203125" style="0" customWidth="1"/>
    <col min="80" max="80" width="3.83203125" style="0" customWidth="1"/>
    <col min="81" max="81" width="30.83203125" style="0" customWidth="1"/>
    <col min="82" max="82" width="3.83203125" style="0" customWidth="1"/>
    <col min="83" max="83" width="30.83203125" style="0" customWidth="1"/>
    <col min="84" max="84" width="3.83203125" style="0" customWidth="1"/>
    <col min="85" max="85" width="30.83203125" style="0" customWidth="1"/>
    <col min="86" max="86" width="3.83203125" style="0" customWidth="1"/>
    <col min="87" max="87" width="30.83203125" style="0" customWidth="1"/>
    <col min="88" max="88" width="3.83203125" style="0" customWidth="1"/>
    <col min="89" max="89" width="30.83203125" style="0" customWidth="1"/>
    <col min="90" max="90" width="3.83203125" style="0" customWidth="1"/>
    <col min="91" max="91" width="30.83203125" style="0" customWidth="1"/>
    <col min="92" max="92" width="3.83203125" style="0" customWidth="1"/>
    <col min="93" max="93" width="30.83203125" style="0" customWidth="1"/>
    <col min="94" max="94" width="3.83203125" style="0" customWidth="1"/>
    <col min="95" max="95" width="30.83203125" style="0" customWidth="1"/>
    <col min="96" max="96" width="3.83203125" style="0" customWidth="1"/>
    <col min="97" max="97" width="30.83203125" style="0" customWidth="1"/>
    <col min="98" max="98" width="3.83203125" style="0" customWidth="1"/>
    <col min="99" max="99" width="30.83203125" style="0" customWidth="1"/>
    <col min="100" max="100" width="3.83203125" style="0" customWidth="1"/>
    <col min="101" max="101" width="30.83203125" style="0" customWidth="1"/>
    <col min="102" max="102" width="3.83203125" style="0" customWidth="1"/>
    <col min="103" max="103" width="30.83203125" style="0" customWidth="1"/>
    <col min="104" max="104" width="3.83203125" style="0" customWidth="1"/>
    <col min="105" max="105" width="30.83203125" style="0" customWidth="1"/>
    <col min="106" max="106" width="3.83203125" style="0" customWidth="1"/>
    <col min="107" max="107" width="30.83203125" style="0" customWidth="1"/>
    <col min="108" max="108" width="3.83203125" style="0" customWidth="1"/>
    <col min="109" max="109" width="30.83203125" style="0" customWidth="1"/>
    <col min="110" max="110" width="3.83203125" style="0" customWidth="1"/>
    <col min="111" max="111" width="30.83203125" style="0" customWidth="1"/>
    <col min="112" max="112" width="3.83203125" style="0" customWidth="1"/>
    <col min="113" max="113" width="30.83203125" style="0" customWidth="1"/>
    <col min="114" max="114" width="3.83203125" style="0" customWidth="1"/>
    <col min="115" max="115" width="30.83203125" style="0" customWidth="1"/>
    <col min="116" max="116" width="3.83203125" style="0" customWidth="1"/>
    <col min="117" max="117" width="30.83203125" style="0" customWidth="1"/>
    <col min="118" max="118" width="3.83203125" style="0" customWidth="1"/>
    <col min="119" max="119" width="30.83203125" style="0" customWidth="1"/>
    <col min="120" max="120" width="3.83203125" style="0" customWidth="1"/>
    <col min="121" max="121" width="30.83203125" style="0" customWidth="1"/>
    <col min="122" max="122" width="3.83203125" style="0" customWidth="1"/>
    <col min="123" max="123" width="30.83203125" style="0" customWidth="1"/>
    <col min="124" max="124" width="3.83203125" style="0" customWidth="1"/>
    <col min="125" max="125" width="30.83203125" style="0" customWidth="1"/>
    <col min="126" max="126" width="3.83203125" style="0" customWidth="1"/>
    <col min="127" max="127" width="30.83203125" style="0" customWidth="1"/>
    <col min="128" max="128" width="3.83203125" style="0" customWidth="1"/>
    <col min="129" max="129" width="30.83203125" style="0" customWidth="1"/>
    <col min="130" max="130" width="3.83203125" style="0" customWidth="1"/>
    <col min="131" max="131" width="30.83203125" style="0" customWidth="1"/>
    <col min="132" max="132" width="3.83203125" style="0" customWidth="1"/>
    <col min="133" max="133" width="30.83203125" style="0" customWidth="1"/>
    <col min="134" max="134" width="3.83203125" style="0" customWidth="1"/>
    <col min="135" max="135" width="30.83203125" style="0" customWidth="1"/>
    <col min="136" max="136" width="3.83203125" style="0" customWidth="1"/>
    <col min="137" max="137" width="30.83203125" style="0" customWidth="1"/>
    <col min="138" max="138" width="3.83203125" style="0" customWidth="1"/>
    <col min="139" max="139" width="30.83203125" style="0" customWidth="1"/>
    <col min="140" max="140" width="3.83203125" style="0" customWidth="1"/>
    <col min="141" max="141" width="30.83203125" style="0" customWidth="1"/>
    <col min="142" max="142" width="3.83203125" style="0" customWidth="1"/>
    <col min="143" max="143" width="30.83203125" style="0" customWidth="1"/>
    <col min="144" max="144" width="3.83203125" style="0" customWidth="1"/>
    <col min="145" max="145" width="30.83203125" style="0" customWidth="1"/>
    <col min="146" max="146" width="3.83203125" style="0" customWidth="1"/>
    <col min="147" max="147" width="30.83203125" style="0" customWidth="1"/>
    <col min="148" max="148" width="3.83203125" style="0" customWidth="1"/>
    <col min="149" max="149" width="30.83203125" style="0" customWidth="1"/>
    <col min="150" max="150" width="3.83203125" style="0" customWidth="1"/>
    <col min="151" max="151" width="30.83203125" style="0" customWidth="1"/>
    <col min="152" max="152" width="3.83203125" style="0" customWidth="1"/>
    <col min="153" max="153" width="30.83203125" style="0" customWidth="1"/>
    <col min="154" max="154" width="3.83203125" style="0" customWidth="1"/>
    <col min="155" max="155" width="30.83203125" style="0" customWidth="1"/>
    <col min="156" max="156" width="3.83203125" style="0" customWidth="1"/>
    <col min="157" max="157" width="30.83203125" style="0" customWidth="1"/>
    <col min="158" max="158" width="3.83203125" style="0" customWidth="1"/>
    <col min="159" max="159" width="30.83203125" style="0" customWidth="1"/>
    <col min="160" max="160" width="3.83203125" style="0" customWidth="1"/>
    <col min="161" max="161" width="30.83203125" style="0" customWidth="1"/>
    <col min="162" max="162" width="3.83203125" style="0" customWidth="1"/>
    <col min="163" max="163" width="30.83203125" style="0" customWidth="1"/>
    <col min="164" max="164" width="3.83203125" style="0" customWidth="1"/>
    <col min="165" max="165" width="30.83203125" style="0" customWidth="1"/>
    <col min="166" max="166" width="3.83203125" style="0" customWidth="1"/>
    <col min="167" max="167" width="30.83203125" style="0" customWidth="1"/>
    <col min="168" max="168" width="3.83203125" style="0" customWidth="1"/>
    <col min="169" max="169" width="30.83203125" style="0" customWidth="1"/>
    <col min="170" max="170" width="3.83203125" style="0" customWidth="1"/>
    <col min="171" max="171" width="30.83203125" style="0" customWidth="1"/>
    <col min="172" max="172" width="3.83203125" style="0" customWidth="1"/>
    <col min="173" max="173" width="30.83203125" style="0" customWidth="1"/>
    <col min="174" max="174" width="3.83203125" style="0" customWidth="1"/>
    <col min="175" max="175" width="30.83203125" style="0" customWidth="1"/>
    <col min="176" max="176" width="3.83203125" style="0" customWidth="1"/>
    <col min="177" max="177" width="30.83203125" style="0" customWidth="1"/>
    <col min="178" max="178" width="3.83203125" style="0" customWidth="1"/>
    <col min="179" max="179" width="30.83203125" style="0" customWidth="1"/>
    <col min="180" max="180" width="3.83203125" style="0" customWidth="1"/>
    <col min="181" max="181" width="30.83203125" style="0" customWidth="1"/>
    <col min="182" max="182" width="3.83203125" style="0" customWidth="1"/>
    <col min="183" max="183" width="30.83203125" style="0" customWidth="1"/>
    <col min="184" max="184" width="3.83203125" style="0" customWidth="1"/>
    <col min="185" max="185" width="30.83203125" style="0" customWidth="1"/>
    <col min="186" max="186" width="3.83203125" style="0" customWidth="1"/>
    <col min="187" max="187" width="30.83203125" style="0" customWidth="1"/>
    <col min="188" max="188" width="3.83203125" style="0" customWidth="1"/>
    <col min="189" max="189" width="30.83203125" style="0" customWidth="1"/>
    <col min="190" max="190" width="3.83203125" style="0" customWidth="1"/>
    <col min="191" max="191" width="30.83203125" style="0" customWidth="1"/>
    <col min="192" max="192" width="3.83203125" style="0" customWidth="1"/>
    <col min="193" max="193" width="30.83203125" style="0" customWidth="1"/>
    <col min="194" max="194" width="3.83203125" style="0" customWidth="1"/>
    <col min="195" max="195" width="30.83203125" style="0" customWidth="1"/>
    <col min="196" max="196" width="3.83203125" style="0" customWidth="1"/>
    <col min="197" max="197" width="30.83203125" style="0" customWidth="1"/>
    <col min="198" max="198" width="3.83203125" style="0" customWidth="1"/>
    <col min="199" max="199" width="30.83203125" style="0" customWidth="1"/>
    <col min="200" max="200" width="3.83203125" style="0" customWidth="1"/>
    <col min="201" max="201" width="30.83203125" style="0" customWidth="1"/>
    <col min="202" max="202" width="3.83203125" style="0" customWidth="1"/>
    <col min="203" max="203" width="30.83203125" style="0" customWidth="1"/>
    <col min="204" max="204" width="3.83203125" style="0" customWidth="1"/>
    <col min="205" max="205" width="30.83203125" style="0" customWidth="1"/>
    <col min="206" max="206" width="3.83203125" style="0" customWidth="1"/>
    <col min="207" max="207" width="30.83203125" style="0" customWidth="1"/>
    <col min="208" max="208" width="3.83203125" style="0" customWidth="1"/>
    <col min="209" max="209" width="30.83203125" style="0" customWidth="1"/>
    <col min="210" max="210" width="3.83203125" style="0" customWidth="1"/>
    <col min="211" max="211" width="30.83203125" style="0" customWidth="1"/>
    <col min="212" max="212" width="3.83203125" style="0" customWidth="1"/>
    <col min="213" max="213" width="30.83203125" style="0" customWidth="1"/>
    <col min="214" max="214" width="3.83203125" style="0" customWidth="1"/>
    <col min="215" max="215" width="30.83203125" style="0" customWidth="1"/>
    <col min="216" max="216" width="3.83203125" style="0" customWidth="1"/>
    <col min="217" max="217" width="30.83203125" style="0" customWidth="1"/>
    <col min="218" max="218" width="3.83203125" style="0" customWidth="1"/>
    <col min="219" max="219" width="30.83203125" style="0" customWidth="1"/>
    <col min="220" max="220" width="3.83203125" style="0" customWidth="1"/>
    <col min="221" max="221" width="30.83203125" style="0" customWidth="1"/>
    <col min="222" max="222" width="3.83203125" style="0" customWidth="1"/>
    <col min="223" max="223" width="30.83203125" style="0" customWidth="1"/>
    <col min="224" max="224" width="3.83203125" style="0" customWidth="1"/>
    <col min="225" max="225" width="30.83203125" style="0" customWidth="1"/>
    <col min="226" max="226" width="3.83203125" style="0" customWidth="1"/>
    <col min="227" max="227" width="30.83203125" style="0" customWidth="1"/>
    <col min="228" max="228" width="3.83203125" style="0" customWidth="1"/>
    <col min="229" max="229" width="30.83203125" style="0" customWidth="1"/>
    <col min="230" max="230" width="3.83203125" style="0" customWidth="1"/>
    <col min="231" max="231" width="30.83203125" style="0" customWidth="1"/>
    <col min="232" max="232" width="3.83203125" style="0" customWidth="1"/>
    <col min="233" max="233" width="30.83203125" style="0" customWidth="1"/>
    <col min="234" max="234" width="3.83203125" style="0" customWidth="1"/>
    <col min="235" max="235" width="30.83203125" style="0" customWidth="1"/>
    <col min="236" max="236" width="3.83203125" style="0" customWidth="1"/>
    <col min="237" max="237" width="30.83203125" style="0" customWidth="1"/>
    <col min="238" max="238" width="3.83203125" style="0" customWidth="1"/>
    <col min="239" max="239" width="30.83203125" style="0" customWidth="1"/>
    <col min="240" max="240" width="3.83203125" style="0" customWidth="1"/>
    <col min="241" max="241" width="30.83203125" style="0" customWidth="1"/>
    <col min="242" max="242" width="3.83203125" style="0" customWidth="1"/>
    <col min="243" max="243" width="30.83203125" style="0" customWidth="1"/>
    <col min="244" max="244" width="3.83203125" style="0" customWidth="1"/>
    <col min="245" max="245" width="30.83203125" style="0" customWidth="1"/>
    <col min="246" max="246" width="3.83203125" style="0" customWidth="1"/>
    <col min="247" max="247" width="30.83203125" style="0" customWidth="1"/>
    <col min="248" max="248" width="3.83203125" style="0" customWidth="1"/>
    <col min="249" max="249" width="30.83203125" style="0" customWidth="1"/>
    <col min="250" max="250" width="3.83203125" style="0" customWidth="1"/>
    <col min="251" max="251" width="30.83203125" style="0" customWidth="1"/>
    <col min="252" max="252" width="3.83203125" style="0" customWidth="1"/>
    <col min="253" max="253" width="30.83203125" style="0" customWidth="1"/>
    <col min="254" max="254" width="3.83203125" style="0" customWidth="1"/>
    <col min="255" max="255" width="30.83203125" style="0" customWidth="1"/>
    <col min="256" max="16384" width="3.83203125" style="0" customWidth="1"/>
  </cols>
  <sheetData>
    <row r="1" spans="1:2" ht="18">
      <c r="A1" s="5" t="s">
        <v>115</v>
      </c>
      <c r="B1" s="1" t="s">
        <v>9</v>
      </c>
    </row>
    <row r="2" ht="15.75">
      <c r="B2" s="4" t="str">
        <f>Model_Name</f>
        <v>OFFSET Examples</v>
      </c>
    </row>
    <row r="3" spans="2:3" ht="11.25">
      <c r="B3" s="102" t="s">
        <v>3</v>
      </c>
      <c r="C3" s="102"/>
    </row>
    <row r="4" spans="1:3" ht="12.75">
      <c r="A4" s="8" t="s">
        <v>6</v>
      </c>
      <c r="B4" s="11" t="s">
        <v>10</v>
      </c>
      <c r="C4" s="12" t="s">
        <v>11</v>
      </c>
    </row>
    <row r="5" ht="11.25">
      <c r="B5" s="7"/>
    </row>
    <row r="7" spans="2:13" ht="12.75">
      <c r="B7" s="9" t="s">
        <v>12</v>
      </c>
      <c r="E7" s="9" t="s">
        <v>13</v>
      </c>
      <c r="F7" s="9" t="s">
        <v>57</v>
      </c>
      <c r="I7" s="9" t="s">
        <v>13</v>
      </c>
      <c r="J7" s="9" t="s">
        <v>88</v>
      </c>
      <c r="M7" s="9" t="s">
        <v>13</v>
      </c>
    </row>
    <row r="9" spans="3:13" ht="11.25">
      <c r="C9" s="13" t="s">
        <v>14</v>
      </c>
      <c r="E9" s="3" t="s">
        <v>15</v>
      </c>
      <c r="G9" s="13" t="s">
        <v>58</v>
      </c>
      <c r="I9" s="3" t="s">
        <v>59</v>
      </c>
      <c r="K9" s="13" t="s">
        <v>89</v>
      </c>
      <c r="M9" s="3" t="s">
        <v>90</v>
      </c>
    </row>
    <row r="10" spans="3:13" ht="11.25">
      <c r="C10" s="14" t="s">
        <v>16</v>
      </c>
      <c r="E10" s="3" t="s">
        <v>17</v>
      </c>
      <c r="G10" s="14" t="s">
        <v>60</v>
      </c>
      <c r="I10" s="3" t="s">
        <v>61</v>
      </c>
      <c r="K10" s="14" t="s">
        <v>91</v>
      </c>
      <c r="M10" s="3" t="s">
        <v>92</v>
      </c>
    </row>
    <row r="11" spans="3:13" ht="11.25">
      <c r="C11" s="14" t="s">
        <v>18</v>
      </c>
      <c r="E11" s="3" t="s">
        <v>19</v>
      </c>
      <c r="G11" s="14" t="s">
        <v>62</v>
      </c>
      <c r="I11" s="3" t="s">
        <v>63</v>
      </c>
      <c r="K11" s="14" t="s">
        <v>93</v>
      </c>
      <c r="M11" s="3" t="s">
        <v>94</v>
      </c>
    </row>
    <row r="12" spans="3:13" ht="11.25">
      <c r="C12" s="14" t="s">
        <v>20</v>
      </c>
      <c r="E12" s="3" t="s">
        <v>21</v>
      </c>
      <c r="G12" s="14" t="s">
        <v>64</v>
      </c>
      <c r="I12" s="3" t="s">
        <v>65</v>
      </c>
      <c r="K12" s="14" t="s">
        <v>95</v>
      </c>
      <c r="M12" s="3" t="s">
        <v>96</v>
      </c>
    </row>
    <row r="13" spans="3:13" ht="11.25">
      <c r="C13" s="14" t="s">
        <v>22</v>
      </c>
      <c r="E13" s="3" t="s">
        <v>23</v>
      </c>
      <c r="G13" s="14" t="s">
        <v>66</v>
      </c>
      <c r="I13" s="3" t="s">
        <v>67</v>
      </c>
      <c r="K13" s="14" t="s">
        <v>97</v>
      </c>
      <c r="M13" s="3" t="s">
        <v>98</v>
      </c>
    </row>
    <row r="14" spans="3:5" ht="11.25">
      <c r="C14" s="14" t="s">
        <v>24</v>
      </c>
      <c r="E14" s="3" t="s">
        <v>24</v>
      </c>
    </row>
    <row r="15" spans="3:5" ht="11.25">
      <c r="C15" s="14" t="s">
        <v>25</v>
      </c>
      <c r="E15" s="3" t="s">
        <v>26</v>
      </c>
    </row>
    <row r="16" spans="3:13" ht="12.75">
      <c r="C16" s="14" t="s">
        <v>27</v>
      </c>
      <c r="E16" s="3" t="s">
        <v>28</v>
      </c>
      <c r="F16" s="9" t="s">
        <v>68</v>
      </c>
      <c r="I16" s="9" t="s">
        <v>13</v>
      </c>
      <c r="J16" s="9" t="s">
        <v>99</v>
      </c>
      <c r="M16" s="9" t="s">
        <v>13</v>
      </c>
    </row>
    <row r="17" spans="3:5" ht="11.25">
      <c r="C17" s="14" t="s">
        <v>29</v>
      </c>
      <c r="E17" s="3" t="s">
        <v>30</v>
      </c>
    </row>
    <row r="18" spans="3:13" ht="11.25">
      <c r="C18" s="14" t="s">
        <v>31</v>
      </c>
      <c r="E18" s="3" t="s">
        <v>32</v>
      </c>
      <c r="G18" s="13" t="s">
        <v>69</v>
      </c>
      <c r="I18" s="3" t="s">
        <v>70</v>
      </c>
      <c r="K18" s="13" t="s">
        <v>100</v>
      </c>
      <c r="M18" s="3"/>
    </row>
    <row r="19" spans="3:13" ht="11.25">
      <c r="C19" s="14" t="s">
        <v>33</v>
      </c>
      <c r="E19" s="3" t="s">
        <v>34</v>
      </c>
      <c r="G19" s="14" t="s">
        <v>71</v>
      </c>
      <c r="I19" s="3" t="s">
        <v>72</v>
      </c>
      <c r="K19" s="15">
        <v>60</v>
      </c>
      <c r="M19" s="3" t="s">
        <v>101</v>
      </c>
    </row>
    <row r="20" spans="3:13" ht="11.25">
      <c r="C20" s="14" t="s">
        <v>35</v>
      </c>
      <c r="E20" s="3" t="s">
        <v>36</v>
      </c>
      <c r="G20" s="14" t="s">
        <v>51</v>
      </c>
      <c r="I20" s="3" t="s">
        <v>73</v>
      </c>
      <c r="K20" s="15">
        <v>60</v>
      </c>
      <c r="M20" s="3" t="s">
        <v>102</v>
      </c>
    </row>
    <row r="21" spans="3:13" ht="11.25">
      <c r="C21" s="14" t="s">
        <v>37</v>
      </c>
      <c r="E21" s="3" t="s">
        <v>38</v>
      </c>
      <c r="G21" s="14" t="s">
        <v>40</v>
      </c>
      <c r="I21" s="3" t="s">
        <v>74</v>
      </c>
      <c r="K21" s="15">
        <v>24</v>
      </c>
      <c r="M21" s="3" t="s">
        <v>103</v>
      </c>
    </row>
    <row r="22" spans="7:13" ht="11.25">
      <c r="G22" s="14" t="s">
        <v>14</v>
      </c>
      <c r="I22" s="3" t="s">
        <v>75</v>
      </c>
      <c r="K22" s="15">
        <v>7</v>
      </c>
      <c r="M22" s="3" t="s">
        <v>104</v>
      </c>
    </row>
    <row r="23" spans="11:13" ht="11.25">
      <c r="K23" s="15">
        <v>52</v>
      </c>
      <c r="M23" s="3" t="s">
        <v>105</v>
      </c>
    </row>
    <row r="24" spans="2:13" ht="12.75">
      <c r="B24" s="9" t="s">
        <v>39</v>
      </c>
      <c r="E24" s="9" t="s">
        <v>13</v>
      </c>
      <c r="K24" s="15">
        <v>3</v>
      </c>
      <c r="M24" s="3" t="s">
        <v>106</v>
      </c>
    </row>
    <row r="25" spans="6:13" ht="12.75">
      <c r="F25" s="9" t="s">
        <v>76</v>
      </c>
      <c r="I25" s="9" t="s">
        <v>13</v>
      </c>
      <c r="K25" s="15">
        <v>6</v>
      </c>
      <c r="M25" s="3" t="s">
        <v>107</v>
      </c>
    </row>
    <row r="26" spans="3:5" ht="11.25">
      <c r="C26" s="13" t="s">
        <v>40</v>
      </c>
      <c r="E26" s="3" t="s">
        <v>41</v>
      </c>
    </row>
    <row r="27" spans="3:9" ht="11.25">
      <c r="C27" s="14" t="s">
        <v>42</v>
      </c>
      <c r="E27" s="3" t="s">
        <v>43</v>
      </c>
      <c r="G27" s="13" t="s">
        <v>77</v>
      </c>
      <c r="I27" s="3" t="s">
        <v>78</v>
      </c>
    </row>
    <row r="28" spans="3:13" ht="12.75">
      <c r="C28" s="14" t="s">
        <v>44</v>
      </c>
      <c r="E28" s="3" t="s">
        <v>45</v>
      </c>
      <c r="G28" s="15">
        <v>1</v>
      </c>
      <c r="I28" s="3" t="s">
        <v>79</v>
      </c>
      <c r="J28" s="9" t="s">
        <v>108</v>
      </c>
      <c r="M28" s="9" t="s">
        <v>13</v>
      </c>
    </row>
    <row r="29" spans="3:9" ht="11.25">
      <c r="C29" s="14" t="s">
        <v>46</v>
      </c>
      <c r="E29" s="3" t="s">
        <v>47</v>
      </c>
      <c r="G29" s="15">
        <v>2</v>
      </c>
      <c r="I29" s="3" t="s">
        <v>80</v>
      </c>
    </row>
    <row r="30" spans="3:13" ht="11.25">
      <c r="C30" s="14" t="s">
        <v>48</v>
      </c>
      <c r="E30" s="3" t="s">
        <v>49</v>
      </c>
      <c r="G30" s="15">
        <v>4</v>
      </c>
      <c r="I30" s="3" t="s">
        <v>81</v>
      </c>
      <c r="K30" s="13" t="s">
        <v>109</v>
      </c>
      <c r="M30" s="3"/>
    </row>
    <row r="31" spans="7:13" ht="11.25">
      <c r="G31" s="15">
        <v>12</v>
      </c>
      <c r="I31" s="3" t="s">
        <v>82</v>
      </c>
      <c r="K31" s="15">
        <v>10</v>
      </c>
      <c r="M31" s="3" t="s">
        <v>110</v>
      </c>
    </row>
    <row r="32" spans="11:13" ht="11.25">
      <c r="K32" s="15">
        <v>100</v>
      </c>
      <c r="M32" s="3" t="s">
        <v>111</v>
      </c>
    </row>
    <row r="33" spans="2:13" ht="12.75">
      <c r="B33" s="9" t="s">
        <v>50</v>
      </c>
      <c r="E33" s="9" t="s">
        <v>13</v>
      </c>
      <c r="K33" s="15">
        <v>1000</v>
      </c>
      <c r="M33" s="3" t="s">
        <v>112</v>
      </c>
    </row>
    <row r="34" spans="6:13" ht="12.75">
      <c r="F34" s="9" t="s">
        <v>83</v>
      </c>
      <c r="I34" s="9" t="s">
        <v>13</v>
      </c>
      <c r="K34" s="15">
        <v>1000000</v>
      </c>
      <c r="M34" s="3" t="s">
        <v>113</v>
      </c>
    </row>
    <row r="35" spans="3:13" ht="11.25">
      <c r="C35" s="13" t="s">
        <v>51</v>
      </c>
      <c r="E35" s="3" t="s">
        <v>52</v>
      </c>
      <c r="K35" s="15">
        <v>1000000000</v>
      </c>
      <c r="M35" s="3" t="s">
        <v>114</v>
      </c>
    </row>
    <row r="36" spans="3:9" ht="11.25">
      <c r="C36" s="14" t="s">
        <v>53</v>
      </c>
      <c r="E36" s="3" t="s">
        <v>54</v>
      </c>
      <c r="G36" s="13" t="s">
        <v>84</v>
      </c>
      <c r="I36" s="3" t="s">
        <v>85</v>
      </c>
    </row>
    <row r="37" spans="3:9" ht="11.25">
      <c r="C37" s="14" t="s">
        <v>55</v>
      </c>
      <c r="E37" s="3" t="s">
        <v>56</v>
      </c>
      <c r="G37" s="14" t="s">
        <v>86</v>
      </c>
      <c r="I37" s="3" t="s">
        <v>86</v>
      </c>
    </row>
    <row r="38" spans="7:9" ht="11.25">
      <c r="G38" s="14" t="s">
        <v>87</v>
      </c>
      <c r="I38" s="3" t="s">
        <v>87</v>
      </c>
    </row>
  </sheetData>
  <sheetProtection/>
  <mergeCells count="1">
    <mergeCell ref="B3:C3"/>
  </mergeCells>
  <hyperlinks>
    <hyperlink ref="B3" location="HL_Home" tooltip="Go to Table of Contents" display="HL_Home"/>
    <hyperlink ref="A4" location="$B$5" tooltip="Go to Top of Sheet" display="$B$5"/>
    <hyperlink ref="B4" location="'Lookup_SC'!A1" tooltip="Go to Previous Sheet" display="'Lookup_SC'!A1"/>
    <hyperlink ref="C4" location="'Checks_SC'!A1" tooltip="Go to Next Sheet" display="'Checks_SC'!A1"/>
  </hyperlinks>
  <printOptions/>
  <pageMargins left="0.393700787401575" right="0.393700787401575" top="0.5905511811023625" bottom="0.9842519685039375" header="0" footer="0.3149606299212597"/>
  <pageSetup fitToHeight="1" fitToWidth="1"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20"/>
  <sheetViews>
    <sheetView showGridLines="0" workbookViewId="0" topLeftCell="A1">
      <selection activeCell="A1" sqref="A1"/>
    </sheetView>
  </sheetViews>
  <sheetFormatPr defaultColWidth="9.33203125" defaultRowHeight="11.25"/>
  <cols>
    <col min="1" max="2" width="10.83203125" style="0" customWidth="1"/>
    <col min="3" max="4" width="3.83203125" style="0" customWidth="1"/>
    <col min="5" max="16384" width="10.83203125" style="0" customWidth="1"/>
  </cols>
  <sheetData>
    <row r="1" ht="11.25">
      <c r="A1" s="5" t="s">
        <v>131</v>
      </c>
    </row>
    <row r="9" ht="18">
      <c r="C9" s="1" t="s">
        <v>154</v>
      </c>
    </row>
    <row r="10" ht="16.5">
      <c r="C10" s="34" t="s">
        <v>136</v>
      </c>
    </row>
    <row r="11" ht="15.75">
      <c r="C11" s="4" t="str">
        <f>Model_Name</f>
        <v>OFFSET Examples</v>
      </c>
    </row>
    <row r="12" spans="3:6" ht="11.25">
      <c r="C12" s="102" t="s">
        <v>3</v>
      </c>
      <c r="D12" s="102"/>
      <c r="E12" s="102"/>
      <c r="F12" s="102"/>
    </row>
    <row r="13" spans="3:4" ht="12.75">
      <c r="C13" s="11" t="s">
        <v>10</v>
      </c>
      <c r="D13" s="12" t="s">
        <v>11</v>
      </c>
    </row>
    <row r="17" ht="11.25">
      <c r="C17" s="2" t="s">
        <v>130</v>
      </c>
    </row>
    <row r="18" ht="11.25">
      <c r="C18" s="3" t="s">
        <v>166</v>
      </c>
    </row>
    <row r="19" ht="11.25">
      <c r="C19" s="3"/>
    </row>
    <row r="20" ht="11.25">
      <c r="C20" s="3"/>
    </row>
  </sheetData>
  <sheetProtection/>
  <mergeCells count="1">
    <mergeCell ref="C12:F12"/>
  </mergeCells>
  <hyperlinks>
    <hyperlink ref="C12" location="HL_Home" tooltip="Go to Table of Contents" display="HL_Home"/>
    <hyperlink ref="C13" location="'Example_Chart_Output_BO'!A1" tooltip="Go to Previous Sheet" display="'Example_Chart_Output_BO'!A1"/>
    <hyperlink ref="D13" location="'Err_Chks_BO'!A1" tooltip="Go to Next Sheet" display="'Err_Chks_BO'!A1"/>
  </hyperlinks>
  <printOptions/>
  <pageMargins left="0.393700787401575" right="0.393700787401575" top="0.5905511811023625" bottom="0.9842519685039375" header="0" footer="0.3149606299212597"/>
  <pageSetup fitToHeight="1" fitToWidth="1"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13.xml><?xml version="1.0" encoding="utf-8"?>
<worksheet xmlns="http://schemas.openxmlformats.org/spreadsheetml/2006/main" xmlns:r="http://schemas.openxmlformats.org/officeDocument/2006/relationships">
  <dimension ref="A1:M22"/>
  <sheetViews>
    <sheetView showGridLines="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9.33203125" defaultRowHeight="11.25"/>
  <cols>
    <col min="1" max="5" width="3.83203125" style="0" customWidth="1"/>
    <col min="6" max="16384" width="10.83203125" style="0" customWidth="1"/>
  </cols>
  <sheetData>
    <row r="1" spans="1:2" ht="18">
      <c r="A1" s="5" t="s">
        <v>150</v>
      </c>
      <c r="B1" s="1" t="s">
        <v>156</v>
      </c>
    </row>
    <row r="2" spans="1:2" ht="15.75">
      <c r="A2" s="49" t="s">
        <v>155</v>
      </c>
      <c r="B2" s="4" t="str">
        <f>Model_Name</f>
        <v>OFFSET Examples</v>
      </c>
    </row>
    <row r="3" spans="2:6" ht="11.25">
      <c r="B3" s="102" t="s">
        <v>3</v>
      </c>
      <c r="C3" s="102"/>
      <c r="D3" s="102"/>
      <c r="E3" s="102"/>
      <c r="F3" s="102"/>
    </row>
    <row r="4" spans="1:6" ht="12.75">
      <c r="A4" s="8" t="s">
        <v>6</v>
      </c>
      <c r="B4" s="11" t="s">
        <v>10</v>
      </c>
      <c r="F4" s="36"/>
    </row>
    <row r="5" ht="11.25">
      <c r="B5" s="7"/>
    </row>
    <row r="7" ht="12.75">
      <c r="B7" s="9" t="s">
        <v>156</v>
      </c>
    </row>
    <row r="9" ht="17.25" customHeight="1">
      <c r="C9" s="50" t="b">
        <v>1</v>
      </c>
    </row>
    <row r="11" ht="12">
      <c r="C11" s="51" t="s">
        <v>157</v>
      </c>
    </row>
    <row r="13" spans="4:9" ht="11.25">
      <c r="D13" s="57" t="str">
        <f>D22</f>
        <v>Total Error Areas:</v>
      </c>
      <c r="I13" s="56">
        <f>Err_Chks_Ttl_Areas</f>
        <v>0</v>
      </c>
    </row>
    <row r="14" spans="4:9" ht="11.25">
      <c r="D14" s="2" t="s">
        <v>163</v>
      </c>
      <c r="I14" s="58">
        <f>IF(OR(NOT(CB_Err_Chks_Show_Msg),Err_Chks_Ttl_Areas=0),"",IF(Err_Chks_Ttl_Areas=1," (Error in "&amp;INDEX(CA_Err_Chks_Area_Names,MATCH(1,CA_Err_Chks_Flags,0))&amp;")"," ("&amp;TEXT(Err_Chks_Ttl_Areas,"#,##0")&amp;" Errors Detected)"))</f>
      </c>
    </row>
    <row r="16" ht="12">
      <c r="C16" s="51" t="s">
        <v>158</v>
      </c>
    </row>
    <row r="18" spans="4:13" ht="11.25">
      <c r="D18" s="2" t="s">
        <v>156</v>
      </c>
      <c r="K18" s="52" t="s">
        <v>159</v>
      </c>
      <c r="L18" s="52" t="s">
        <v>160</v>
      </c>
      <c r="M18" s="52" t="s">
        <v>161</v>
      </c>
    </row>
    <row r="20" spans="4:13" ht="11.25">
      <c r="D20" s="6" t="str">
        <f>IF(ISERROR(Chart_Data_BA!B1),"Miscellaneous Sheet",Chart_Data_BA!B1)</f>
        <v>Chart Data</v>
      </c>
      <c r="E20" s="48"/>
      <c r="F20" s="48"/>
      <c r="G20" s="48"/>
      <c r="H20" s="48"/>
      <c r="I20" s="48"/>
      <c r="J20" s="48"/>
      <c r="K20" s="54">
        <f>IF(ISERROR(Chart_Data_BA!$G$16),1,(Chart_Data_BA!$G$16&lt;&gt;0)*1)</f>
        <v>0</v>
      </c>
      <c r="L20" s="55" t="s">
        <v>86</v>
      </c>
      <c r="M20" s="54">
        <f>K20*(L20=Yes)</f>
        <v>0</v>
      </c>
    </row>
    <row r="22" spans="4:13" ht="11.25">
      <c r="D22" s="2" t="s">
        <v>162</v>
      </c>
      <c r="M22" s="56">
        <f>SUMIF(CA_Err_Chks_Inc,Yes,CA_Err_Chks_Flags)</f>
        <v>0</v>
      </c>
    </row>
  </sheetData>
  <sheetProtection/>
  <mergeCells count="1">
    <mergeCell ref="B3:F3"/>
  </mergeCells>
  <conditionalFormatting sqref="D20">
    <cfRule type="expression" priority="1" dxfId="5" stopIfTrue="1">
      <formula>K20&lt;&gt;0</formula>
    </cfRule>
  </conditionalFormatting>
  <conditionalFormatting sqref="K20">
    <cfRule type="cellIs" priority="2" dxfId="5" operator="notEqual" stopIfTrue="1">
      <formula>0</formula>
    </cfRule>
  </conditionalFormatting>
  <conditionalFormatting sqref="L20">
    <cfRule type="expression" priority="3" dxfId="5" stopIfTrue="1">
      <formula>K20&lt;&gt;0</formula>
    </cfRule>
  </conditionalFormatting>
  <conditionalFormatting sqref="M20">
    <cfRule type="expression" priority="4" dxfId="5" stopIfTrue="1">
      <formula>K20&lt;&gt;0</formula>
    </cfRule>
  </conditionalFormatting>
  <conditionalFormatting sqref="M22 I13">
    <cfRule type="cellIs" priority="5" dxfId="2" operator="notEqual" stopIfTrue="1">
      <formula>0</formula>
    </cfRule>
  </conditionalFormatting>
  <dataValidations count="2">
    <dataValidation type="custom" showErrorMessage="1" errorTitle="Check Box Cell Link" error="The value in an option button cell link must be either &quot;TRUE&quot; or &quot;FALSE&quot;" sqref="C9">
      <formula1>ISLOGICAL(C9)</formula1>
    </dataValidation>
    <dataValidation type="list" showErrorMessage="1" errorTitle="Include Error Check" error="The include error check trigger must correspond with one of the options provided in the drop down list." sqref="L20">
      <formula1>LU_Yes_No</formula1>
    </dataValidation>
  </dataValidations>
  <hyperlinks>
    <hyperlink ref="D20:J20" location="LO_Err_Chks_Cust_1_Err_Chk" tooltip="Go to Chart Data" display="LO_Err_Chks_Cust_1_Err_Chk"/>
    <hyperlink ref="B3" location="HL_Home" tooltip="Go to Table of Contents" display="HL_Home"/>
    <hyperlink ref="A4" location="$B$5" tooltip="Go to Top of Sheet" display="$B$5"/>
    <hyperlink ref="B4" location="'Checks_SC'!A1" tooltip="Go to Previous Sheet" display="'Checks_SC'!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legacyDrawing r:id="rId1"/>
</worksheet>
</file>

<file path=xl/worksheets/sheet2.xml><?xml version="1.0" encoding="utf-8"?>
<worksheet xmlns="http://schemas.openxmlformats.org/spreadsheetml/2006/main" xmlns:r="http://schemas.openxmlformats.org/officeDocument/2006/relationships">
  <sheetPr codeName="Sheet2"/>
  <dimension ref="A1:Q17"/>
  <sheetViews>
    <sheetView showGridLines="0" workbookViewId="0" topLeftCell="A1">
      <pane xSplit="1" ySplit="6" topLeftCell="B7" activePane="bottomRight" state="frozen"/>
      <selection pane="topLeft" activeCell="K25" sqref="K25"/>
      <selection pane="topRight" activeCell="K25" sqref="K25"/>
      <selection pane="bottomLeft" activeCell="K25" sqref="K25"/>
      <selection pane="bottomRight" activeCell="A1" sqref="A1"/>
    </sheetView>
  </sheetViews>
  <sheetFormatPr defaultColWidth="9.33203125" defaultRowHeight="11.25" outlineLevelRow="1"/>
  <cols>
    <col min="1" max="2" width="3.83203125" style="0" customWidth="1"/>
    <col min="3" max="5" width="10.83203125" style="0" hidden="1" customWidth="1"/>
    <col min="6" max="6" width="2.66015625" style="0" customWidth="1"/>
    <col min="7" max="7" width="10.83203125" style="0" hidden="1" customWidth="1"/>
    <col min="8" max="16" width="10.83203125" style="0" customWidth="1"/>
    <col min="18" max="16384" width="10.83203125" style="0" customWidth="1"/>
  </cols>
  <sheetData>
    <row r="1" spans="1:2" ht="18">
      <c r="A1" s="5" t="s">
        <v>8</v>
      </c>
      <c r="B1" s="10" t="s">
        <v>4</v>
      </c>
    </row>
    <row r="2" ht="15.75">
      <c r="B2" s="4" t="str">
        <f>Model_Name</f>
        <v>OFFSET Examples</v>
      </c>
    </row>
    <row r="3" spans="2:9" ht="11.25">
      <c r="B3" s="102" t="s">
        <v>5</v>
      </c>
      <c r="C3" s="102"/>
      <c r="D3" s="102"/>
      <c r="E3" s="102"/>
      <c r="F3" s="102"/>
      <c r="G3" s="102"/>
      <c r="H3" s="102"/>
      <c r="I3" s="102"/>
    </row>
    <row r="6" spans="1:17" s="39" customFormat="1" ht="12.75">
      <c r="A6" s="37" t="s">
        <v>6</v>
      </c>
      <c r="B6" s="62" t="s">
        <v>7</v>
      </c>
      <c r="C6" s="63"/>
      <c r="D6" s="63"/>
      <c r="E6" s="63"/>
      <c r="F6" s="63"/>
      <c r="G6" s="63"/>
      <c r="H6" s="63"/>
      <c r="I6" s="63"/>
      <c r="J6" s="63"/>
      <c r="K6" s="63"/>
      <c r="L6" s="63"/>
      <c r="M6" s="63"/>
      <c r="N6" s="63"/>
      <c r="O6" s="63"/>
      <c r="P6" s="63"/>
      <c r="Q6" s="64" t="s">
        <v>164</v>
      </c>
    </row>
    <row r="7" ht="11.25">
      <c r="B7" s="7"/>
    </row>
    <row r="8" spans="2:17" ht="18.75" customHeight="1">
      <c r="B8" s="103">
        <v>1</v>
      </c>
      <c r="C8" s="103"/>
      <c r="D8" s="104" t="str">
        <f>Assumptions_SC!C9</f>
        <v>Assumptions</v>
      </c>
      <c r="E8" s="104"/>
      <c r="F8" s="104"/>
      <c r="G8" s="104"/>
      <c r="H8" s="104"/>
      <c r="I8" s="104"/>
      <c r="J8" s="104"/>
      <c r="K8" s="104"/>
      <c r="L8" s="104"/>
      <c r="M8" s="104"/>
      <c r="N8" s="104"/>
      <c r="O8" s="104"/>
      <c r="P8" s="104"/>
      <c r="Q8" s="65">
        <v>3</v>
      </c>
    </row>
    <row r="9" spans="6:17" s="66" customFormat="1" ht="11.25" outlineLevel="1">
      <c r="F9" s="105" t="s">
        <v>135</v>
      </c>
      <c r="G9" s="105"/>
      <c r="H9" s="107" t="str">
        <f>Scenario_Illustration_BA!B1</f>
        <v>Scenario Illustration</v>
      </c>
      <c r="I9" s="107"/>
      <c r="J9" s="107"/>
      <c r="K9" s="107"/>
      <c r="L9" s="107"/>
      <c r="M9" s="107"/>
      <c r="N9" s="107"/>
      <c r="O9" s="107"/>
      <c r="P9" s="107"/>
      <c r="Q9" s="67">
        <v>4</v>
      </c>
    </row>
    <row r="10" spans="6:17" s="66" customFormat="1" ht="11.25" outlineLevel="1">
      <c r="F10" s="105" t="s">
        <v>216</v>
      </c>
      <c r="G10" s="105"/>
      <c r="H10" s="107" t="str">
        <f>Depn_Illustration_BA!B1</f>
        <v>Simple Depreciation Illustration</v>
      </c>
      <c r="I10" s="107"/>
      <c r="J10" s="107"/>
      <c r="K10" s="107"/>
      <c r="L10" s="107"/>
      <c r="M10" s="107"/>
      <c r="N10" s="107"/>
      <c r="O10" s="107"/>
      <c r="P10" s="107"/>
      <c r="Q10" s="67">
        <v>5</v>
      </c>
    </row>
    <row r="11" spans="6:17" s="66" customFormat="1" ht="11.25" outlineLevel="1">
      <c r="F11" s="105" t="s">
        <v>217</v>
      </c>
      <c r="G11" s="105"/>
      <c r="H11" s="107" t="str">
        <f>Multiple_Ref_Cells_BA!B1</f>
        <v>Multiple Reference Cells Example</v>
      </c>
      <c r="I11" s="107"/>
      <c r="J11" s="107"/>
      <c r="K11" s="107"/>
      <c r="L11" s="107"/>
      <c r="M11" s="107"/>
      <c r="N11" s="107"/>
      <c r="O11" s="107"/>
      <c r="P11" s="107"/>
      <c r="Q11" s="67">
        <v>6</v>
      </c>
    </row>
    <row r="12" spans="6:17" s="66" customFormat="1" ht="11.25" outlineLevel="1">
      <c r="F12" s="105" t="s">
        <v>218</v>
      </c>
      <c r="G12" s="105"/>
      <c r="H12" s="107" t="str">
        <f>Chart_Data_BA!B1</f>
        <v>Chart Data</v>
      </c>
      <c r="I12" s="107"/>
      <c r="J12" s="107"/>
      <c r="K12" s="107"/>
      <c r="L12" s="107"/>
      <c r="M12" s="107"/>
      <c r="N12" s="107"/>
      <c r="O12" s="107"/>
      <c r="P12" s="107"/>
      <c r="Q12" s="67">
        <v>7</v>
      </c>
    </row>
    <row r="13" spans="6:17" s="66" customFormat="1" ht="11.25" outlineLevel="1">
      <c r="F13" s="105" t="s">
        <v>219</v>
      </c>
      <c r="G13" s="105"/>
      <c r="H13" s="107" t="str">
        <f>Example_Chart_Output_BO!B1</f>
        <v>Example Chart Output</v>
      </c>
      <c r="I13" s="107"/>
      <c r="J13" s="107"/>
      <c r="K13" s="107"/>
      <c r="L13" s="107"/>
      <c r="M13" s="107"/>
      <c r="N13" s="107"/>
      <c r="O13" s="107"/>
      <c r="P13" s="107"/>
      <c r="Q13" s="67">
        <v>8</v>
      </c>
    </row>
    <row r="14" spans="2:17" ht="18.75" customHeight="1">
      <c r="B14" s="103">
        <v>2</v>
      </c>
      <c r="C14" s="103"/>
      <c r="D14" s="104" t="str">
        <f>Checks_SC!C9</f>
        <v>Checks</v>
      </c>
      <c r="E14" s="104"/>
      <c r="F14" s="104"/>
      <c r="G14" s="104"/>
      <c r="H14" s="104"/>
      <c r="I14" s="104"/>
      <c r="J14" s="104"/>
      <c r="K14" s="104"/>
      <c r="L14" s="104"/>
      <c r="M14" s="104"/>
      <c r="N14" s="104"/>
      <c r="O14" s="104"/>
      <c r="P14" s="104"/>
      <c r="Q14" s="65">
        <v>9</v>
      </c>
    </row>
    <row r="15" spans="6:17" s="66" customFormat="1" ht="11.25" outlineLevel="1">
      <c r="F15" s="105" t="s">
        <v>135</v>
      </c>
      <c r="G15" s="105"/>
      <c r="H15" s="106" t="str">
        <f>Err_Chks_BO!B1</f>
        <v>Error Checks</v>
      </c>
      <c r="I15" s="106"/>
      <c r="J15" s="106"/>
      <c r="K15" s="106"/>
      <c r="L15" s="106"/>
      <c r="M15" s="106"/>
      <c r="N15" s="106"/>
      <c r="O15" s="106"/>
      <c r="P15" s="106"/>
      <c r="Q15" s="67">
        <v>10</v>
      </c>
    </row>
    <row r="17" spans="2:17" ht="12">
      <c r="B17" s="51" t="s">
        <v>165</v>
      </c>
      <c r="Q17" s="68">
        <v>10</v>
      </c>
    </row>
  </sheetData>
  <sheetProtection/>
  <mergeCells count="17">
    <mergeCell ref="B3:I3"/>
    <mergeCell ref="F11:G11"/>
    <mergeCell ref="H11:P11"/>
    <mergeCell ref="F10:G10"/>
    <mergeCell ref="H10:P10"/>
    <mergeCell ref="F13:G13"/>
    <mergeCell ref="H13:P13"/>
    <mergeCell ref="F12:G12"/>
    <mergeCell ref="H12:P12"/>
    <mergeCell ref="B8:C8"/>
    <mergeCell ref="D8:P8"/>
    <mergeCell ref="F9:G9"/>
    <mergeCell ref="H9:P9"/>
    <mergeCell ref="B14:C14"/>
    <mergeCell ref="D14:P14"/>
    <mergeCell ref="F15:G15"/>
    <mergeCell ref="H15:P15"/>
  </mergeCells>
  <hyperlinks>
    <hyperlink ref="B8" location="'Assumptions_SC'!A1" tooltip="Go to Assumptions" display="'Assumptions_SC'!A1"/>
    <hyperlink ref="D8" location="'Assumptions_SC'!A1" tooltip="Go to Assumptions" display="'Assumptions_SC'!A1"/>
    <hyperlink ref="F9" location="'Scenario_Illustration_BA'!A1" tooltip="Go to Scenario Illustration" display="'Scenario_Illustration_BA'!A1"/>
    <hyperlink ref="H9" location="'Scenario_Illustration_BA'!A1" tooltip="Go to Scenario Illustration" display="'Scenario_Illustration_BA'!A1"/>
    <hyperlink ref="F10" location="'Depn_Illustration_BA'!A1" tooltip="Go to Simple Depreciation Illustration" display="'Depn_Illustration_BA'!A1"/>
    <hyperlink ref="H10" location="'Depn_Illustration_BA'!A1" tooltip="Go to Simple Depreciation Illustration" display="'Depn_Illustration_BA'!A1"/>
    <hyperlink ref="F11" location="'Multiple_Ref_Cells_BA'!A1" tooltip="Go to Multiple Reference Cells Example" display="'Multiple_Ref_Cells_BA'!A1"/>
    <hyperlink ref="H11" location="'Multiple_Ref_Cells_BA'!A1" tooltip="Go to Multiple Reference Cells Example" display="'Multiple_Ref_Cells_BA'!A1"/>
    <hyperlink ref="F12" location="'Chart_Data_BA'!A1" tooltip="Go to Chart Data" display="'Chart_Data_BA'!A1"/>
    <hyperlink ref="H12" location="'Chart_Data_BA'!A1" tooltip="Go to Chart Data" display="'Chart_Data_BA'!A1"/>
    <hyperlink ref="F13" location="'Example_Chart_Output_BO'!A1" tooltip="Go to Example Chart Output" display="'Example_Chart_Output_BO'!A1"/>
    <hyperlink ref="H13" location="'Example_Chart_Output_BO'!A1" tooltip="Go to Example Chart Output" display="'Example_Chart_Output_BO'!A1"/>
    <hyperlink ref="B14" location="'Checks_SC'!A1" tooltip="Go to Checks" display="'Checks_SC'!A1"/>
    <hyperlink ref="D14" location="'Checks_SC'!A1" tooltip="Go to Checks" display="'Checks_SC'!A1"/>
    <hyperlink ref="F15" location="HL_Err_Chk" tooltip="Go to Error Checks" display="HL_Err_Chk"/>
    <hyperlink ref="H15" location="HL_Err_Chk" tooltip="Go to Error Checks" display="HL_Err_Chk"/>
    <hyperlink ref="Q8" location="'Assumptions_SC'!A1" tooltip="Go to Assumptions" display="'Assumptions_SC'!A1"/>
    <hyperlink ref="Q9" location="'Scenario_Illustration_BA'!A1" tooltip="Go to Scenario Illustration" display="'Scenario_Illustration_BA'!A1"/>
    <hyperlink ref="Q10" location="'Depn_Illustration_BA'!A1" tooltip="Go to Simple Depreciation Illustration" display="'Depn_Illustration_BA'!A1"/>
    <hyperlink ref="Q11" location="'Multiple_Ref_Cells_BA'!A1" tooltip="Go to Multiple Reference Cells Example" display="'Multiple_Ref_Cells_BA'!A1"/>
    <hyperlink ref="Q12" location="'Chart_Data_BA'!A1" tooltip="Go to Chart Data" display="'Chart_Data_BA'!A1"/>
    <hyperlink ref="Q13" location="'Example_Chart_Output_BO'!A1" tooltip="Go to Example Chart Output" display="'Example_Chart_Output_BO'!A1"/>
    <hyperlink ref="Q14" location="'Checks_SC'!A1" tooltip="Go to Checks" display="'Checks_SC'!A1"/>
    <hyperlink ref="Q15" location="'Err_Chks_BO'!A1" tooltip="Go to Error Checks" display="'Err_Chks_BO'!A1"/>
    <hyperlink ref="A6" location="$B$7" tooltip="Go to Top of Sheet" display="$B$7"/>
    <hyperlink ref="B3" location="'GC'!A1" tooltip="Go to Cover Sheet" display="'GC'!A1"/>
  </hyperlinks>
  <printOptions/>
  <pageMargins left="0.393700787401575" right="0.393700787401575" top="0.5905511811023625" bottom="0.9842519685039375" header="0" footer="0.3149606299212597"/>
  <pageSetup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3.xml><?xml version="1.0" encoding="utf-8"?>
<worksheet xmlns="http://schemas.openxmlformats.org/spreadsheetml/2006/main" xmlns:r="http://schemas.openxmlformats.org/officeDocument/2006/relationships">
  <sheetPr codeName="Sheet5">
    <pageSetUpPr fitToPage="1"/>
  </sheetPr>
  <dimension ref="A1:F20"/>
  <sheetViews>
    <sheetView showGridLines="0" workbookViewId="0" topLeftCell="A1">
      <selection activeCell="A1" sqref="A1"/>
    </sheetView>
  </sheetViews>
  <sheetFormatPr defaultColWidth="9.33203125" defaultRowHeight="11.25"/>
  <cols>
    <col min="1" max="2" width="10.83203125" style="0" customWidth="1"/>
    <col min="3" max="4" width="3.83203125" style="0" customWidth="1"/>
    <col min="5" max="16384" width="10.83203125" style="0" customWidth="1"/>
  </cols>
  <sheetData>
    <row r="1" ht="11.25">
      <c r="A1" s="5" t="s">
        <v>131</v>
      </c>
    </row>
    <row r="9" ht="18">
      <c r="C9" s="1" t="s">
        <v>132</v>
      </c>
    </row>
    <row r="10" ht="16.5">
      <c r="C10" s="34" t="s">
        <v>134</v>
      </c>
    </row>
    <row r="11" ht="15.75">
      <c r="C11" s="4" t="str">
        <f>Model_Name</f>
        <v>OFFSET Examples</v>
      </c>
    </row>
    <row r="12" spans="3:6" ht="11.25">
      <c r="C12" s="102" t="s">
        <v>3</v>
      </c>
      <c r="D12" s="102"/>
      <c r="E12" s="102"/>
      <c r="F12" s="102"/>
    </row>
    <row r="13" spans="3:4" ht="12.75">
      <c r="C13" s="11" t="s">
        <v>10</v>
      </c>
      <c r="D13" s="12" t="s">
        <v>11</v>
      </c>
    </row>
    <row r="17" ht="11.25">
      <c r="C17" s="2"/>
    </row>
    <row r="18" ht="11.25">
      <c r="C18" s="3"/>
    </row>
    <row r="19" ht="11.25">
      <c r="C19" s="3"/>
    </row>
    <row r="20" ht="11.25">
      <c r="C20" s="3"/>
    </row>
  </sheetData>
  <sheetProtection/>
  <mergeCells count="1">
    <mergeCell ref="C12:F12"/>
  </mergeCells>
  <hyperlinks>
    <hyperlink ref="C12" location="HL_Home" tooltip="Go to Table of Contents" display="HL_Home"/>
    <hyperlink ref="C13" location="'Contents'!A1" tooltip="Go to Previous Sheet" display="'Contents'!A1"/>
    <hyperlink ref="D13" location="'Scenario_Illustration_BA'!A1" tooltip="Go to Next Sheet" display="'Scenario_Illustration_BA'!A1"/>
  </hyperlinks>
  <printOptions/>
  <pageMargins left="0.393700787401575" right="0.393700787401575" top="0.5905511811023625" bottom="0.9842519685039375" header="0" footer="0.3149606299212597"/>
  <pageSetup fitToHeight="1" fitToWidth="1"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4.xml><?xml version="1.0" encoding="utf-8"?>
<worksheet xmlns="http://schemas.openxmlformats.org/spreadsheetml/2006/main" xmlns:r="http://schemas.openxmlformats.org/officeDocument/2006/relationships">
  <sheetPr codeName="Sheet6">
    <pageSetUpPr fitToPage="1"/>
  </sheetPr>
  <dimension ref="A1:K24"/>
  <sheetViews>
    <sheetView showGridLines="0" workbookViewId="0" topLeftCell="A1">
      <pane xSplit="1" ySplit="4" topLeftCell="B5" activePane="bottomRight" state="frozen"/>
      <selection pane="topLeft" activeCell="A1" sqref="A1"/>
      <selection pane="topRight" activeCell="B1" sqref="B1"/>
      <selection pane="bottomLeft" activeCell="A5" sqref="A5"/>
      <selection pane="bottomRight" activeCell="B1" sqref="B1"/>
    </sheetView>
  </sheetViews>
  <sheetFormatPr defaultColWidth="9.33203125" defaultRowHeight="11.25"/>
  <cols>
    <col min="1" max="5" width="3.83203125" style="16" customWidth="1"/>
    <col min="6" max="7" width="10.83203125" style="16" customWidth="1"/>
    <col min="8" max="8" width="20.83203125" style="16" customWidth="1"/>
    <col min="9" max="16384" width="10.83203125" style="16" customWidth="1"/>
  </cols>
  <sheetData>
    <row r="1" spans="1:2" ht="18">
      <c r="A1" s="35" t="s">
        <v>129</v>
      </c>
      <c r="B1" s="18" t="s">
        <v>116</v>
      </c>
    </row>
    <row r="2" ht="15.75">
      <c r="B2" s="17" t="str">
        <f>Model_Name</f>
        <v>OFFSET Examples</v>
      </c>
    </row>
    <row r="3" spans="2:6" ht="11.25">
      <c r="B3" s="109" t="s">
        <v>3</v>
      </c>
      <c r="C3" s="109"/>
      <c r="D3" s="109"/>
      <c r="E3" s="109"/>
      <c r="F3" s="109"/>
    </row>
    <row r="4" spans="1:6" ht="12.75">
      <c r="A4" s="20" t="s">
        <v>6</v>
      </c>
      <c r="B4" s="21" t="s">
        <v>10</v>
      </c>
      <c r="C4" s="22" t="s">
        <v>11</v>
      </c>
      <c r="F4" s="23"/>
    </row>
    <row r="5" ht="11.25">
      <c r="B5" s="19"/>
    </row>
    <row r="7" ht="12.75">
      <c r="B7" s="24" t="s">
        <v>116</v>
      </c>
    </row>
    <row r="9" spans="3:8" ht="11.25">
      <c r="C9" s="25" t="s">
        <v>117</v>
      </c>
      <c r="H9" s="26" t="s">
        <v>125</v>
      </c>
    </row>
    <row r="10" spans="3:8" ht="15.75" customHeight="1">
      <c r="C10" s="25" t="s">
        <v>58</v>
      </c>
      <c r="H10" s="27">
        <v>1</v>
      </c>
    </row>
    <row r="11" spans="3:8" ht="15.75" customHeight="1" thickBot="1">
      <c r="C11" s="25" t="s">
        <v>118</v>
      </c>
      <c r="H11" s="27">
        <v>12</v>
      </c>
    </row>
    <row r="12" spans="3:8" ht="12" thickBot="1">
      <c r="C12" s="25" t="s">
        <v>119</v>
      </c>
      <c r="H12" s="28">
        <v>38718</v>
      </c>
    </row>
    <row r="13" spans="3:8" ht="11.25">
      <c r="C13" s="25" t="s">
        <v>120</v>
      </c>
      <c r="H13" s="29">
        <v>20</v>
      </c>
    </row>
    <row r="14" spans="3:8" ht="11.25">
      <c r="C14" s="25" t="s">
        <v>121</v>
      </c>
      <c r="H14" s="30" t="str">
        <f>INDEX(LU_Mths,MONTH(Model_Start_Date)+MOD(DD_Fin_YE_Mth-MONTH(Model_Start_Date),CHOOSE(DD_Model_Per_Type,Mths_In_Yr,Mths_In_Half_Yr,Mths_In_Qtr,1))-(MONTH(Model_Start_Date)+MOD(DD_Fin_YE_Mth-MONTH(Model_Start_Date),CHOOSE(DD_Model_Per_Type,Mths_In_Yr,Mths_In_Half_Yr,Mths_In_Qtr,1))&gt;Mths_In_Yr)*Mths_In_Yr)</f>
        <v>December</v>
      </c>
    </row>
    <row r="15" spans="3:8" ht="11.25">
      <c r="C15" s="25" t="s">
        <v>122</v>
      </c>
      <c r="H15" s="31">
        <f>EOMONTH(DATE(YEAR(Model_Start_Date)+1*(MONTH(Model_Start_Date)&gt;MATCH(Per_1_End_Mth,LU_Mths,0)),MATCH(Per_1_End_Mth,LU_Mths,0),1),0)</f>
        <v>39082</v>
      </c>
    </row>
    <row r="16" spans="3:8" ht="11.25">
      <c r="C16" s="25" t="s">
        <v>123</v>
      </c>
      <c r="H16" s="32" t="str">
        <f>CHOOSE(DD_Model_Per_Type,Yr_Name,IF(MONTH(Per_1_End_Date)=DD_Fin_YE_Mth,Half_2,Half_1),IF(MONTH(Per_1_End_Date)=DD_Fin_YE_Mth,Qtr_4,IF(ABS(MONTH(Per_1_End_Date)-DD_Fin_YE_Mth)=Mths_In_Half_Yr,Qtr_2,IF(OR(MONTH(Per_1_End_Date)-DD_Fin_YE_Mth=-Mths_In_Qtr,MONTH(Per_1_End_Date)-DD_Fin_YE_Mth=3*Mths_In_Qtr),Qtr_3,Qtr_1))),"M"&amp;MONTH(Per_1_End_Date)-DD_Fin_YE_Mth+(DD_Fin_YE_Mth&gt;=MONTH(Per_1_End_Date))*Mths_In_Yr)</f>
        <v>Year</v>
      </c>
    </row>
    <row r="17" spans="3:8" ht="15.75" customHeight="1">
      <c r="C17" s="25" t="s">
        <v>124</v>
      </c>
      <c r="H17" s="27">
        <v>2</v>
      </c>
    </row>
    <row r="18" ht="11.25"/>
    <row r="20" ht="11.25">
      <c r="B20" s="25" t="s">
        <v>126</v>
      </c>
    </row>
    <row r="21" spans="2:11" ht="11.25">
      <c r="B21" s="33">
        <v>1</v>
      </c>
      <c r="C21" s="108" t="s">
        <v>127</v>
      </c>
      <c r="D21" s="108"/>
      <c r="E21" s="108"/>
      <c r="F21" s="108"/>
      <c r="G21" s="108"/>
      <c r="H21" s="108"/>
      <c r="I21" s="108"/>
      <c r="J21" s="108"/>
      <c r="K21" s="108"/>
    </row>
    <row r="22" spans="3:11" ht="11.25">
      <c r="C22" s="108"/>
      <c r="D22" s="108"/>
      <c r="E22" s="108"/>
      <c r="F22" s="108"/>
      <c r="G22" s="108"/>
      <c r="H22" s="108"/>
      <c r="I22" s="108"/>
      <c r="J22" s="108"/>
      <c r="K22" s="108"/>
    </row>
    <row r="23" spans="2:11" ht="11.25">
      <c r="B23" s="33">
        <v>2</v>
      </c>
      <c r="C23" s="108" t="s">
        <v>128</v>
      </c>
      <c r="D23" s="108"/>
      <c r="E23" s="108"/>
      <c r="F23" s="108"/>
      <c r="G23" s="108"/>
      <c r="H23" s="108"/>
      <c r="I23" s="108"/>
      <c r="J23" s="108"/>
      <c r="K23" s="108"/>
    </row>
    <row r="24" spans="3:11" ht="11.25">
      <c r="C24" s="108"/>
      <c r="D24" s="108"/>
      <c r="E24" s="108"/>
      <c r="F24" s="108"/>
      <c r="G24" s="108"/>
      <c r="H24" s="108"/>
      <c r="I24" s="108"/>
      <c r="J24" s="108"/>
      <c r="K24" s="108"/>
    </row>
  </sheetData>
  <sheetProtection/>
  <mergeCells count="3">
    <mergeCell ref="C21:K22"/>
    <mergeCell ref="C23:K24"/>
    <mergeCell ref="B3:F3"/>
  </mergeCells>
  <dataValidations count="5">
    <dataValidation type="whole" showErrorMessage="1" errorTitle="Drop Down Box Cell Link" error="The value in a drop down box cell link must be a whole number within the control's lookup range rows." sqref="H10">
      <formula1>1</formula1>
      <formula2>ROWS(LU_Pers)</formula2>
    </dataValidation>
    <dataValidation type="whole" showErrorMessage="1" errorTitle="Drop Down Box Cell Link" error="The value in a drop down box cell link must be a whole number within the control's lookup range rows." sqref="H11">
      <formula1>1</formula1>
      <formula2>ROWS(LU_Mths)</formula2>
    </dataValidation>
    <dataValidation type="date" showInputMessage="1" showErrorMessage="1" promptTitle="Model Start Date" prompt="Enter the Model Start Date assumption here." errorTitle="Model Start Date" error="The entered Model Start Date assumption must be a valid date. For assistance, search for &quot;Date&quot; in Excel Help." sqref="H12">
      <formula1>1</formula1>
      <formula2>2862773</formula2>
    </dataValidation>
    <dataValidation type="whole" showErrorMessage="1" errorTitle="Forecast Periods" error="The entered number of Forecast Periods must be a whole number between 1 and 249." sqref="H13">
      <formula1>1</formula1>
      <formula2>249</formula2>
    </dataValidation>
    <dataValidation type="whole" showErrorMessage="1" errorTitle="Drop Down Box Cell Link" error="The value in a drop down box cell link must be a whole number within the control's lookup range rows." sqref="H17">
      <formula1>1</formula1>
      <formula2>ROWS(LU_Denom)</formula2>
    </dataValidation>
  </dataValidations>
  <hyperlinks>
    <hyperlink ref="B3" location="HL_Home" tooltip="Go to Table of Contents" display="HL_Home"/>
    <hyperlink ref="A4" location="$B$5" tooltip="Go to Top of Sheet" display="$B$5"/>
    <hyperlink ref="B4" location="'Assumptions_SC'!A1" tooltip="Go to Previous Sheet" display="'Assumptions_SC'!A1"/>
    <hyperlink ref="C4" location="'Chart_Data_BA'!A1" tooltip="Go to Next Sheet" display="'Chart_Data_BA'!A1"/>
  </hyperlinks>
  <printOptions/>
  <pageMargins left="0.393700787401575" right="0.393700787401575" top="0.5905511811023625" bottom="0.9842519685039375" header="0" footer="0.3149606299212597"/>
  <pageSetup fitToHeight="1" fitToWidth="1" horizontalDpi="600" verticalDpi="600" orientation="landscape" paperSize="9" r:id="rId2"/>
  <headerFooter alignWithMargins="0">
    <oddFooter>&amp;L&amp;"Arial,Bold"&amp;7&amp;F
&amp;A
Printed: &amp;T on &amp;D&amp;C&amp;"Arial,Bold"&amp;10Page &amp;P of &amp;N&amp;RSumProduct Pty Ltd</oddFooter>
  </headerFooter>
  <legacyDrawing r:id="rId1"/>
</worksheet>
</file>

<file path=xl/worksheets/sheet5.xml><?xml version="1.0" encoding="utf-8"?>
<worksheet xmlns="http://schemas.openxmlformats.org/spreadsheetml/2006/main" xmlns:r="http://schemas.openxmlformats.org/officeDocument/2006/relationships">
  <dimension ref="A1:IV40"/>
  <sheetViews>
    <sheetView showGridLines="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9.33203125" defaultRowHeight="11.25"/>
  <cols>
    <col min="1" max="5" width="3.83203125" style="16" customWidth="1"/>
    <col min="6" max="8" width="10.83203125" style="16" customWidth="1"/>
    <col min="9" max="9" width="4.16015625" style="16" customWidth="1"/>
    <col min="10" max="10" width="10.83203125" style="16" customWidth="1"/>
    <col min="11" max="11" width="4.16015625" style="16" customWidth="1"/>
    <col min="12" max="16384" width="10.83203125" style="16" customWidth="1"/>
  </cols>
  <sheetData>
    <row r="1" spans="1:2" ht="18">
      <c r="A1" s="35" t="s">
        <v>138</v>
      </c>
      <c r="B1" s="18" t="s">
        <v>168</v>
      </c>
    </row>
    <row r="2" ht="15.75">
      <c r="B2" s="17" t="str">
        <f>Model_Name</f>
        <v>OFFSET Examples</v>
      </c>
    </row>
    <row r="3" spans="2:6" ht="11.25">
      <c r="B3" s="109" t="s">
        <v>3</v>
      </c>
      <c r="C3" s="109"/>
      <c r="D3" s="109"/>
      <c r="E3" s="109"/>
      <c r="F3" s="109"/>
    </row>
    <row r="4" spans="1:6" ht="12.75">
      <c r="A4" s="20" t="s">
        <v>6</v>
      </c>
      <c r="B4" s="21" t="s">
        <v>10</v>
      </c>
      <c r="C4" s="22" t="s">
        <v>11</v>
      </c>
      <c r="D4" s="71" t="s">
        <v>167</v>
      </c>
      <c r="F4" s="23"/>
    </row>
    <row r="5" ht="11.25">
      <c r="B5" s="19"/>
    </row>
    <row r="7" ht="12.75">
      <c r="B7" s="72" t="str">
        <f>B1</f>
        <v>Scenario Illustration</v>
      </c>
    </row>
    <row r="8" ht="11.25"/>
    <row r="9" ht="12">
      <c r="C9" s="73" t="s">
        <v>169</v>
      </c>
    </row>
    <row r="10" ht="12" thickBot="1"/>
    <row r="11" spans="8:10" ht="12" thickBot="1">
      <c r="H11" s="74" t="s">
        <v>177</v>
      </c>
      <c r="J11" s="70">
        <v>1</v>
      </c>
    </row>
    <row r="13" spans="1:256" s="19" customFormat="1" ht="12" thickBot="1">
      <c r="A13" s="16"/>
      <c r="B13" s="16"/>
      <c r="C13" s="16"/>
      <c r="D13" s="41" t="s">
        <v>170</v>
      </c>
      <c r="E13" s="16"/>
      <c r="F13" s="16"/>
      <c r="G13" s="16"/>
      <c r="H13" s="16"/>
      <c r="I13" s="16"/>
      <c r="J13" s="26" t="s">
        <v>178</v>
      </c>
      <c r="K13" s="16"/>
      <c r="L13" s="100">
        <f>N(K13)+1</f>
        <v>1</v>
      </c>
      <c r="M13" s="100">
        <f>N(L13)+1</f>
        <v>2</v>
      </c>
      <c r="N13" s="100">
        <f>N(M13)+1</f>
        <v>3</v>
      </c>
      <c r="O13" s="100">
        <f>N(N13)+1</f>
        <v>4</v>
      </c>
      <c r="P13" s="100">
        <f>N(O13)+1</f>
        <v>5</v>
      </c>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100"/>
      <c r="DC13" s="100"/>
      <c r="DD13" s="100"/>
      <c r="DE13" s="100"/>
      <c r="DF13" s="100"/>
      <c r="DG13" s="100"/>
      <c r="DH13" s="100"/>
      <c r="DI13" s="100"/>
      <c r="DJ13" s="100"/>
      <c r="DK13" s="100"/>
      <c r="DL13" s="100"/>
      <c r="DM13" s="100"/>
      <c r="DN13" s="100"/>
      <c r="DO13" s="100"/>
      <c r="DP13" s="100"/>
      <c r="DQ13" s="100"/>
      <c r="DR13" s="100"/>
      <c r="DS13" s="100"/>
      <c r="DT13" s="100"/>
      <c r="DU13" s="100"/>
      <c r="DV13" s="100"/>
      <c r="DW13" s="100"/>
      <c r="DX13" s="100"/>
      <c r="DY13" s="100"/>
      <c r="DZ13" s="100"/>
      <c r="EA13" s="100"/>
      <c r="EB13" s="100"/>
      <c r="EC13" s="100"/>
      <c r="ED13" s="100"/>
      <c r="EE13" s="100"/>
      <c r="EF13" s="100"/>
      <c r="EG13" s="100"/>
      <c r="EH13" s="100"/>
      <c r="EI13" s="100"/>
      <c r="EJ13" s="100"/>
      <c r="EK13" s="100"/>
      <c r="EL13" s="100"/>
      <c r="EM13" s="100"/>
      <c r="EN13" s="100"/>
      <c r="EO13" s="100"/>
      <c r="EP13" s="100"/>
      <c r="EQ13" s="100"/>
      <c r="ER13" s="100"/>
      <c r="ES13" s="100"/>
      <c r="ET13" s="100"/>
      <c r="EU13" s="100"/>
      <c r="EV13" s="100"/>
      <c r="EW13" s="100"/>
      <c r="EX13" s="100"/>
      <c r="EY13" s="100"/>
      <c r="EZ13" s="100"/>
      <c r="FA13" s="100"/>
      <c r="FB13" s="100"/>
      <c r="FC13" s="100"/>
      <c r="FD13" s="100"/>
      <c r="FE13" s="100"/>
      <c r="FF13" s="100"/>
      <c r="FG13" s="100"/>
      <c r="FH13" s="100"/>
      <c r="FI13" s="100"/>
      <c r="FJ13" s="100"/>
      <c r="FK13" s="100"/>
      <c r="FL13" s="100"/>
      <c r="FM13" s="100"/>
      <c r="FN13" s="100"/>
      <c r="FO13" s="100"/>
      <c r="FP13" s="100"/>
      <c r="FQ13" s="100"/>
      <c r="FR13" s="100"/>
      <c r="FS13" s="100"/>
      <c r="FT13" s="100"/>
      <c r="FU13" s="100"/>
      <c r="FV13" s="100"/>
      <c r="FW13" s="100"/>
      <c r="FX13" s="100"/>
      <c r="FY13" s="100"/>
      <c r="FZ13" s="100"/>
      <c r="GA13" s="100"/>
      <c r="GB13" s="100"/>
      <c r="GC13" s="100"/>
      <c r="GD13" s="100"/>
      <c r="GE13" s="100"/>
      <c r="GF13" s="100"/>
      <c r="GG13" s="100"/>
      <c r="GH13" s="100"/>
      <c r="GI13" s="100"/>
      <c r="GJ13" s="100"/>
      <c r="GK13" s="100"/>
      <c r="GL13" s="100"/>
      <c r="GM13" s="100"/>
      <c r="GN13" s="100"/>
      <c r="GO13" s="100"/>
      <c r="GP13" s="100"/>
      <c r="GQ13" s="100"/>
      <c r="GR13" s="100"/>
      <c r="GS13" s="100"/>
      <c r="GT13" s="100"/>
      <c r="GU13" s="100"/>
      <c r="GV13" s="100"/>
      <c r="GW13" s="100"/>
      <c r="GX13" s="100"/>
      <c r="GY13" s="100"/>
      <c r="GZ13" s="100"/>
      <c r="HA13" s="100"/>
      <c r="HB13" s="100"/>
      <c r="HC13" s="100"/>
      <c r="HD13" s="100"/>
      <c r="HE13" s="100"/>
      <c r="HF13" s="100"/>
      <c r="HG13" s="100"/>
      <c r="HH13" s="100"/>
      <c r="HI13" s="100"/>
      <c r="HJ13" s="100"/>
      <c r="HK13" s="100"/>
      <c r="HL13" s="100"/>
      <c r="HM13" s="100"/>
      <c r="HN13" s="100"/>
      <c r="HO13" s="100"/>
      <c r="HP13" s="100"/>
      <c r="HQ13" s="100"/>
      <c r="HR13" s="100"/>
      <c r="HS13" s="100"/>
      <c r="HT13" s="100"/>
      <c r="HU13" s="100"/>
      <c r="HV13" s="100"/>
      <c r="HW13" s="100"/>
      <c r="HX13" s="100"/>
      <c r="HY13" s="100"/>
      <c r="HZ13" s="100"/>
      <c r="IA13" s="100"/>
      <c r="IB13" s="100"/>
      <c r="IC13" s="100"/>
      <c r="ID13" s="100"/>
      <c r="IE13" s="100"/>
      <c r="IF13" s="100"/>
      <c r="IG13" s="100"/>
      <c r="IH13" s="100"/>
      <c r="II13" s="100"/>
      <c r="IJ13" s="100"/>
      <c r="IK13" s="100"/>
      <c r="IL13" s="100"/>
      <c r="IM13" s="100"/>
      <c r="IN13" s="100"/>
      <c r="IO13" s="100"/>
      <c r="IP13" s="100"/>
      <c r="IQ13" s="100"/>
      <c r="IR13" s="100"/>
      <c r="IS13" s="100"/>
      <c r="IT13" s="100"/>
      <c r="IU13" s="100"/>
      <c r="IV13" s="100"/>
    </row>
    <row r="14" spans="1:16" s="77" customFormat="1" ht="12" thickBot="1">
      <c r="A14" s="16"/>
      <c r="B14" s="16"/>
      <c r="C14" s="16"/>
      <c r="D14" s="110" t="s">
        <v>171</v>
      </c>
      <c r="E14" s="110"/>
      <c r="F14" s="110"/>
      <c r="G14" s="110"/>
      <c r="H14" s="110"/>
      <c r="I14" s="16"/>
      <c r="J14" s="87">
        <f ca="1">OFFSET(K14,,$J$11)</f>
        <v>3.7</v>
      </c>
      <c r="K14" s="16"/>
      <c r="L14" s="77">
        <v>3.7</v>
      </c>
      <c r="M14" s="77">
        <v>4.15</v>
      </c>
      <c r="N14" s="77">
        <v>3</v>
      </c>
      <c r="O14" s="77">
        <v>2.85</v>
      </c>
      <c r="P14" s="77">
        <v>2.99</v>
      </c>
    </row>
    <row r="15" spans="1:16" s="76" customFormat="1" ht="12" thickBot="1">
      <c r="A15" s="16"/>
      <c r="B15" s="16"/>
      <c r="C15" s="16"/>
      <c r="D15" s="110" t="s">
        <v>172</v>
      </c>
      <c r="E15" s="110"/>
      <c r="F15" s="110"/>
      <c r="G15" s="110"/>
      <c r="H15" s="110"/>
      <c r="I15" s="16"/>
      <c r="J15" s="88">
        <f aca="true" ca="1" t="shared" si="0" ref="J15:J20">OFFSET(K15,,$J$11)</f>
        <v>0.02</v>
      </c>
      <c r="K15" s="16"/>
      <c r="L15" s="76">
        <v>0.02</v>
      </c>
      <c r="M15" s="76">
        <v>0.03</v>
      </c>
      <c r="N15" s="76">
        <v>0.04</v>
      </c>
      <c r="O15" s="76">
        <v>0.05</v>
      </c>
      <c r="P15" s="76">
        <v>0.06</v>
      </c>
    </row>
    <row r="16" spans="1:16" s="75" customFormat="1" ht="12" thickBot="1">
      <c r="A16" s="16"/>
      <c r="B16" s="16"/>
      <c r="C16" s="16"/>
      <c r="D16" s="110" t="s">
        <v>173</v>
      </c>
      <c r="E16" s="110"/>
      <c r="F16" s="110"/>
      <c r="G16" s="110"/>
      <c r="H16" s="110"/>
      <c r="I16" s="16"/>
      <c r="J16" s="89">
        <f ca="1" t="shared" si="0"/>
        <v>80000</v>
      </c>
      <c r="K16" s="16"/>
      <c r="L16" s="75">
        <v>80000</v>
      </c>
      <c r="M16" s="75">
        <v>85000</v>
      </c>
      <c r="N16" s="75">
        <v>82500</v>
      </c>
      <c r="O16" s="75">
        <v>77900</v>
      </c>
      <c r="P16" s="75">
        <v>83000</v>
      </c>
    </row>
    <row r="17" spans="1:16" s="75" customFormat="1" ht="12" thickBot="1">
      <c r="A17" s="16"/>
      <c r="B17" s="16"/>
      <c r="C17" s="16"/>
      <c r="D17" s="110" t="s">
        <v>224</v>
      </c>
      <c r="E17" s="110"/>
      <c r="F17" s="110"/>
      <c r="G17" s="110"/>
      <c r="H17" s="110"/>
      <c r="I17" s="16"/>
      <c r="J17" s="89">
        <f ca="1" t="shared" si="0"/>
        <v>200</v>
      </c>
      <c r="K17" s="16"/>
      <c r="L17" s="75">
        <v>200</v>
      </c>
      <c r="M17" s="75">
        <v>250</v>
      </c>
      <c r="N17" s="75">
        <v>300</v>
      </c>
      <c r="O17" s="75">
        <v>200</v>
      </c>
      <c r="P17" s="75">
        <v>150</v>
      </c>
    </row>
    <row r="18" spans="1:256" s="75" customFormat="1" ht="12" thickBot="1">
      <c r="A18" s="16"/>
      <c r="B18" s="16"/>
      <c r="C18" s="16"/>
      <c r="D18" s="110" t="s">
        <v>174</v>
      </c>
      <c r="E18" s="110"/>
      <c r="F18" s="110"/>
      <c r="G18" s="110"/>
      <c r="H18" s="110"/>
      <c r="I18" s="16"/>
      <c r="J18" s="87">
        <f ca="1" t="shared" si="0"/>
        <v>1</v>
      </c>
      <c r="K18" s="16"/>
      <c r="L18" s="77">
        <v>1</v>
      </c>
      <c r="M18" s="77">
        <v>1.3</v>
      </c>
      <c r="N18" s="77">
        <v>1.1</v>
      </c>
      <c r="O18" s="77">
        <v>1.25</v>
      </c>
      <c r="P18" s="77">
        <v>1.29</v>
      </c>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c r="FO18" s="77"/>
      <c r="FP18" s="77"/>
      <c r="FQ18" s="77"/>
      <c r="FR18" s="77"/>
      <c r="FS18" s="77"/>
      <c r="FT18" s="77"/>
      <c r="FU18" s="77"/>
      <c r="FV18" s="77"/>
      <c r="FW18" s="77"/>
      <c r="FX18" s="77"/>
      <c r="FY18" s="77"/>
      <c r="FZ18" s="77"/>
      <c r="GA18" s="77"/>
      <c r="GB18" s="77"/>
      <c r="GC18" s="77"/>
      <c r="GD18" s="77"/>
      <c r="GE18" s="77"/>
      <c r="GF18" s="77"/>
      <c r="GG18" s="77"/>
      <c r="GH18" s="77"/>
      <c r="GI18" s="77"/>
      <c r="GJ18" s="77"/>
      <c r="GK18" s="77"/>
      <c r="GL18" s="77"/>
      <c r="GM18" s="77"/>
      <c r="GN18" s="77"/>
      <c r="GO18" s="77"/>
      <c r="GP18" s="77"/>
      <c r="GQ18" s="77"/>
      <c r="GR18" s="77"/>
      <c r="GS18" s="77"/>
      <c r="GT18" s="77"/>
      <c r="GU18" s="77"/>
      <c r="GV18" s="77"/>
      <c r="GW18" s="77"/>
      <c r="GX18" s="77"/>
      <c r="GY18" s="77"/>
      <c r="GZ18" s="77"/>
      <c r="HA18" s="77"/>
      <c r="HB18" s="77"/>
      <c r="HC18" s="77"/>
      <c r="HD18" s="77"/>
      <c r="HE18" s="77"/>
      <c r="HF18" s="77"/>
      <c r="HG18" s="77"/>
      <c r="HH18" s="77"/>
      <c r="HI18" s="77"/>
      <c r="HJ18" s="77"/>
      <c r="HK18" s="77"/>
      <c r="HL18" s="77"/>
      <c r="HM18" s="77"/>
      <c r="HN18" s="77"/>
      <c r="HO18" s="77"/>
      <c r="HP18" s="77"/>
      <c r="HQ18" s="77"/>
      <c r="HR18" s="77"/>
      <c r="HS18" s="77"/>
      <c r="HT18" s="77"/>
      <c r="HU18" s="77"/>
      <c r="HV18" s="77"/>
      <c r="HW18" s="77"/>
      <c r="HX18" s="77"/>
      <c r="HY18" s="77"/>
      <c r="HZ18" s="77"/>
      <c r="IA18" s="77"/>
      <c r="IB18" s="77"/>
      <c r="IC18" s="77"/>
      <c r="ID18" s="77"/>
      <c r="IE18" s="77"/>
      <c r="IF18" s="77"/>
      <c r="IG18" s="77"/>
      <c r="IH18" s="77"/>
      <c r="II18" s="77"/>
      <c r="IJ18" s="77"/>
      <c r="IK18" s="77"/>
      <c r="IL18" s="77"/>
      <c r="IM18" s="77"/>
      <c r="IN18" s="77"/>
      <c r="IO18" s="77"/>
      <c r="IP18" s="77"/>
      <c r="IQ18" s="77"/>
      <c r="IR18" s="77"/>
      <c r="IS18" s="77"/>
      <c r="IT18" s="77"/>
      <c r="IU18" s="77"/>
      <c r="IV18" s="77"/>
    </row>
    <row r="19" spans="1:16" s="76" customFormat="1" ht="12" thickBot="1">
      <c r="A19" s="16"/>
      <c r="B19" s="16"/>
      <c r="C19" s="16"/>
      <c r="D19" s="110" t="s">
        <v>175</v>
      </c>
      <c r="E19" s="110"/>
      <c r="F19" s="110"/>
      <c r="G19" s="110"/>
      <c r="H19" s="110"/>
      <c r="I19" s="16"/>
      <c r="J19" s="88">
        <f ca="1" t="shared" si="0"/>
        <v>0.03</v>
      </c>
      <c r="K19" s="16"/>
      <c r="L19" s="76">
        <v>0.03</v>
      </c>
      <c r="M19" s="76">
        <v>0.03</v>
      </c>
      <c r="N19" s="76">
        <v>0.03</v>
      </c>
      <c r="O19" s="76">
        <v>0.03</v>
      </c>
      <c r="P19" s="76">
        <v>0.03</v>
      </c>
    </row>
    <row r="20" spans="1:16" s="76" customFormat="1" ht="12" thickBot="1">
      <c r="A20" s="16"/>
      <c r="B20" s="16"/>
      <c r="C20" s="16"/>
      <c r="D20" s="110" t="s">
        <v>176</v>
      </c>
      <c r="E20" s="110"/>
      <c r="F20" s="110"/>
      <c r="G20" s="110"/>
      <c r="H20" s="110"/>
      <c r="I20" s="16"/>
      <c r="J20" s="88">
        <f ca="1" t="shared" si="0"/>
        <v>0.28</v>
      </c>
      <c r="K20" s="16"/>
      <c r="L20" s="76">
        <v>0.28</v>
      </c>
      <c r="M20" s="76">
        <v>0.3</v>
      </c>
      <c r="N20" s="76">
        <v>0.3</v>
      </c>
      <c r="O20" s="76">
        <v>0.28</v>
      </c>
      <c r="P20" s="76">
        <v>0.33</v>
      </c>
    </row>
    <row r="21" ht="11.25"/>
    <row r="22" ht="11.25"/>
    <row r="23" ht="12">
      <c r="C23" s="73" t="s">
        <v>223</v>
      </c>
    </row>
    <row r="24" ht="11.25"/>
    <row r="25" ht="11.25">
      <c r="D25" s="41" t="s">
        <v>184</v>
      </c>
    </row>
    <row r="26" spans="12:15" ht="11.25">
      <c r="L26" s="78">
        <v>1</v>
      </c>
      <c r="M26" s="78">
        <v>2</v>
      </c>
      <c r="N26" s="78">
        <v>3</v>
      </c>
      <c r="O26" s="78">
        <v>4</v>
      </c>
    </row>
    <row r="27" spans="12:15" ht="11.25">
      <c r="L27" s="26"/>
      <c r="M27" s="26"/>
      <c r="N27" s="26"/>
      <c r="O27" s="26"/>
    </row>
    <row r="28" spans="10:15" ht="11.25">
      <c r="J28" s="38" t="s">
        <v>185</v>
      </c>
      <c r="L28" s="80">
        <f>IF(L$26=1,$J$14,K28*(1+$J$15))</f>
        <v>3.7</v>
      </c>
      <c r="M28" s="80">
        <f>IF(M$26=1,$J$14,L28*(1+$J$15))</f>
        <v>3.7740000000000005</v>
      </c>
      <c r="N28" s="80">
        <f>IF(N$26=1,$J$14,M28*(1+$J$15))</f>
        <v>3.8494800000000007</v>
      </c>
      <c r="O28" s="80">
        <f>IF(O$26=1,$J$14,N28*(1+$J$15))</f>
        <v>3.926469600000001</v>
      </c>
    </row>
    <row r="29" spans="10:15" ht="11.25">
      <c r="J29" s="38" t="s">
        <v>186</v>
      </c>
      <c r="L29" s="81">
        <f>IF(L$26=1,$J$16,K29+$J$17)</f>
        <v>80000</v>
      </c>
      <c r="M29" s="81">
        <f>IF(M$26=1,$J$16,L29+$J$17)</f>
        <v>80200</v>
      </c>
      <c r="N29" s="81">
        <f>IF(N$26=1,$J$16,M29+$J$17)</f>
        <v>80400</v>
      </c>
      <c r="O29" s="81">
        <f>IF(O$26=1,$J$16,N29+$J$17)</f>
        <v>80600</v>
      </c>
    </row>
    <row r="30" spans="10:15" ht="11.25">
      <c r="J30" s="38" t="s">
        <v>187</v>
      </c>
      <c r="L30" s="80">
        <f>IF(L$26=1,$J$18,K30*(1+$J$19))</f>
        <v>1</v>
      </c>
      <c r="M30" s="80">
        <f>IF(M$26=1,$J$18,L30*(1+$J$19))</f>
        <v>1.03</v>
      </c>
      <c r="N30" s="80">
        <f>IF(N$26=1,$J$18,M30*(1+$J$19))</f>
        <v>1.0609</v>
      </c>
      <c r="O30" s="80">
        <f>IF(O$26=1,$J$18,N30*(1+$J$19))</f>
        <v>1.092727</v>
      </c>
    </row>
    <row r="31" spans="10:15" ht="11.25">
      <c r="J31" s="38" t="s">
        <v>176</v>
      </c>
      <c r="L31" s="79">
        <f>$J$20</f>
        <v>0.28</v>
      </c>
      <c r="M31" s="79">
        <f>$J$20</f>
        <v>0.28</v>
      </c>
      <c r="N31" s="79">
        <f>$J$20</f>
        <v>0.28</v>
      </c>
      <c r="O31" s="79">
        <f>$J$20</f>
        <v>0.28</v>
      </c>
    </row>
    <row r="32" ht="11.25">
      <c r="J32" s="38"/>
    </row>
    <row r="33" ht="11.25"/>
    <row r="34" spans="12:15" ht="11.25">
      <c r="L34" s="82">
        <f>L26</f>
        <v>1</v>
      </c>
      <c r="M34" s="82">
        <f>M26</f>
        <v>2</v>
      </c>
      <c r="N34" s="82">
        <f>N26</f>
        <v>3</v>
      </c>
      <c r="O34" s="82">
        <f>O26</f>
        <v>4</v>
      </c>
    </row>
    <row r="36" spans="10:15" ht="11.25">
      <c r="J36" s="16" t="s">
        <v>179</v>
      </c>
      <c r="L36" s="83">
        <f>L29*L28</f>
        <v>296000</v>
      </c>
      <c r="M36" s="83">
        <f>M29*M28</f>
        <v>302674.80000000005</v>
      </c>
      <c r="N36" s="83">
        <f>N29*N28</f>
        <v>309498.19200000004</v>
      </c>
      <c r="O36" s="83">
        <f>O29*O28</f>
        <v>316473.44976000005</v>
      </c>
    </row>
    <row r="37" spans="10:15" ht="11.25">
      <c r="J37" s="16" t="s">
        <v>180</v>
      </c>
      <c r="L37" s="84">
        <f>-L30*L29</f>
        <v>-80000</v>
      </c>
      <c r="M37" s="84">
        <f>-M30*M29</f>
        <v>-82606</v>
      </c>
      <c r="N37" s="84">
        <f>-N30*N29</f>
        <v>-85296.36</v>
      </c>
      <c r="O37" s="84">
        <f>-O30*O29</f>
        <v>-88073.7962</v>
      </c>
    </row>
    <row r="38" spans="10:15" ht="11.25">
      <c r="J38" s="16" t="s">
        <v>181</v>
      </c>
      <c r="L38" s="85">
        <f>SUM(L36:L37)</f>
        <v>216000</v>
      </c>
      <c r="M38" s="85">
        <f>SUM(M36:M37)</f>
        <v>220068.80000000005</v>
      </c>
      <c r="N38" s="85">
        <f>SUM(N36:N37)</f>
        <v>224201.83200000005</v>
      </c>
      <c r="O38" s="85">
        <f>SUM(O36:O37)</f>
        <v>228399.65356000006</v>
      </c>
    </row>
    <row r="39" spans="10:15" ht="11.25">
      <c r="J39" s="16" t="s">
        <v>182</v>
      </c>
      <c r="L39" s="83">
        <f>-L38*L31</f>
        <v>-60480.00000000001</v>
      </c>
      <c r="M39" s="83">
        <f>-M38*M31</f>
        <v>-61619.26400000002</v>
      </c>
      <c r="N39" s="83">
        <f>-N38*N31</f>
        <v>-62776.51296000002</v>
      </c>
      <c r="O39" s="83">
        <f>-O38*O31</f>
        <v>-63951.902996800025</v>
      </c>
    </row>
    <row r="40" spans="10:15" ht="12" thickBot="1">
      <c r="J40" s="16" t="s">
        <v>183</v>
      </c>
      <c r="L40" s="86">
        <f>SUM(L38:L39)</f>
        <v>155520</v>
      </c>
      <c r="M40" s="86">
        <f>SUM(M38:M39)</f>
        <v>158449.53600000002</v>
      </c>
      <c r="N40" s="86">
        <f>SUM(N38:N39)</f>
        <v>161425.31904000003</v>
      </c>
      <c r="O40" s="86">
        <f>SUM(O38:O39)</f>
        <v>164447.75056320004</v>
      </c>
    </row>
    <row r="41" ht="12" thickTop="1"/>
  </sheetData>
  <sheetProtection/>
  <mergeCells count="8">
    <mergeCell ref="B3:F3"/>
    <mergeCell ref="D18:H18"/>
    <mergeCell ref="D19:H19"/>
    <mergeCell ref="D20:H20"/>
    <mergeCell ref="D14:H14"/>
    <mergeCell ref="D15:H15"/>
    <mergeCell ref="D16:H16"/>
    <mergeCell ref="D17:H17"/>
  </mergeCells>
  <conditionalFormatting sqref="L14:IV20">
    <cfRule type="expression" priority="1" dxfId="0" stopIfTrue="1">
      <formula>L$13=$J$11</formula>
    </cfRule>
    <cfRule type="expression" priority="2" dxfId="1" stopIfTrue="1">
      <formula>L$13=""</formula>
    </cfRule>
  </conditionalFormatting>
  <dataValidations count="1">
    <dataValidation type="whole" operator="greaterThan" allowBlank="1" showErrorMessage="1" errorTitle="Invalid Assumption" error="Assumption must be an integer greater than zero." sqref="J11">
      <formula1>0</formula1>
    </dataValidation>
  </dataValidations>
  <hyperlinks>
    <hyperlink ref="D4" location="HL_Err_Chk" tooltip="Go to  Error Checks" display="HL_Err_Chk"/>
    <hyperlink ref="B3" location="HL_Home" tooltip="Go to Table of Contents" display="HL_Home"/>
    <hyperlink ref="A4" location="$B$5" tooltip="Go to Top of Sheet" display="$B$5"/>
    <hyperlink ref="B4" location="'Assumptions_SC'!A1" tooltip="Go to Previous Sheet" display="'Assumptions_SC'!A1"/>
    <hyperlink ref="C4" location="'Depn_Illustration_BA'!A1" tooltip="Go to Next Sheet" display="'Depn_Illustration_BA'!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drawing r:id="rId1"/>
</worksheet>
</file>

<file path=xl/worksheets/sheet6.xml><?xml version="1.0" encoding="utf-8"?>
<worksheet xmlns="http://schemas.openxmlformats.org/spreadsheetml/2006/main" xmlns:r="http://schemas.openxmlformats.org/officeDocument/2006/relationships">
  <dimension ref="A1:N29"/>
  <sheetViews>
    <sheetView showGridLines="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9.33203125" defaultRowHeight="11.25"/>
  <cols>
    <col min="1" max="5" width="3.83203125" style="16" customWidth="1"/>
    <col min="6" max="16384" width="10.83203125" style="16" customWidth="1"/>
  </cols>
  <sheetData>
    <row r="1" spans="1:2" ht="18">
      <c r="A1" s="35" t="s">
        <v>138</v>
      </c>
      <c r="B1" s="18" t="s">
        <v>188</v>
      </c>
    </row>
    <row r="2" ht="15.75">
      <c r="B2" s="17" t="str">
        <f>Model_Name</f>
        <v>OFFSET Examples</v>
      </c>
    </row>
    <row r="3" spans="2:6" ht="11.25">
      <c r="B3" s="109" t="s">
        <v>3</v>
      </c>
      <c r="C3" s="109"/>
      <c r="D3" s="109"/>
      <c r="E3" s="109"/>
      <c r="F3" s="109"/>
    </row>
    <row r="4" spans="1:6" ht="12.75">
      <c r="A4" s="20" t="s">
        <v>6</v>
      </c>
      <c r="B4" s="21" t="s">
        <v>10</v>
      </c>
      <c r="C4" s="22" t="s">
        <v>11</v>
      </c>
      <c r="D4" s="71" t="s">
        <v>167</v>
      </c>
      <c r="F4" s="23"/>
    </row>
    <row r="5" ht="11.25">
      <c r="B5" s="19"/>
    </row>
    <row r="7" ht="12.75">
      <c r="B7" s="72" t="str">
        <f>B1</f>
        <v>Simple Depreciation Illustration</v>
      </c>
    </row>
    <row r="9" ht="12">
      <c r="C9" s="73" t="s">
        <v>189</v>
      </c>
    </row>
    <row r="10" ht="12" thickBot="1"/>
    <row r="11" spans="4:8" ht="12" thickBot="1">
      <c r="D11" s="41" t="s">
        <v>190</v>
      </c>
      <c r="H11" s="91">
        <v>3</v>
      </c>
    </row>
    <row r="13" spans="10:14" ht="12" thickBot="1">
      <c r="J13" s="26">
        <v>2009</v>
      </c>
      <c r="K13" s="26">
        <v>2010</v>
      </c>
      <c r="L13" s="26">
        <v>2011</v>
      </c>
      <c r="M13" s="26">
        <v>2012</v>
      </c>
      <c r="N13" s="26">
        <v>2013</v>
      </c>
    </row>
    <row r="14" spans="4:14" ht="12" thickBot="1">
      <c r="D14" s="41" t="s">
        <v>191</v>
      </c>
      <c r="J14" s="75">
        <v>500</v>
      </c>
      <c r="K14" s="75">
        <v>600</v>
      </c>
      <c r="L14" s="75">
        <v>700</v>
      </c>
      <c r="M14" s="75">
        <v>800</v>
      </c>
      <c r="N14" s="75">
        <v>900</v>
      </c>
    </row>
    <row r="16" ht="11.25"/>
    <row r="17" ht="11.25">
      <c r="C17" s="41" t="s">
        <v>192</v>
      </c>
    </row>
    <row r="18" spans="10:14" ht="11.25">
      <c r="J18" s="30">
        <f>J13</f>
        <v>2009</v>
      </c>
      <c r="K18" s="30">
        <f>K13</f>
        <v>2010</v>
      </c>
      <c r="L18" s="30">
        <f>L13</f>
        <v>2011</v>
      </c>
      <c r="M18" s="30">
        <f>M13</f>
        <v>2012</v>
      </c>
      <c r="N18" s="30">
        <f>N13</f>
        <v>2013</v>
      </c>
    </row>
    <row r="19" spans="6:14" ht="11.25">
      <c r="F19" s="95" t="str">
        <f ca="1">OFFSET($I$18,,ROWS($F$19:$F19))&amp;" Capex Depreciation Profile"</f>
        <v>2009 Capex Depreciation Profile</v>
      </c>
      <c r="G19" s="96"/>
      <c r="H19" s="96"/>
      <c r="J19" s="93">
        <f>IF($H$11,MIN($J$14/$H$11,$J$14-SUM($I19:I19)),)</f>
        <v>166.66666666666666</v>
      </c>
      <c r="K19" s="93">
        <f>IF($H$11,MIN($J$14/$H$11,$J$14-SUM($I19:J19)),)</f>
        <v>166.66666666666666</v>
      </c>
      <c r="L19" s="93">
        <f>IF($H$11,MIN($J$14/$H$11,$J$14-SUM($I19:K19)),)</f>
        <v>166.66666666666666</v>
      </c>
      <c r="M19" s="93">
        <f>IF($H$11,MIN($J$14/$H$11,$J$14-SUM($I19:L19)),)</f>
        <v>0</v>
      </c>
      <c r="N19" s="93">
        <f>IF($H$11,MIN($J$14/$H$11,$J$14-SUM($I19:M19)),)</f>
        <v>0</v>
      </c>
    </row>
    <row r="20" spans="6:14" ht="11.25">
      <c r="F20" s="95" t="str">
        <f ca="1">OFFSET($I$18,,ROWS($F$19:$F20))&amp;" Capex Depreciation Profile"</f>
        <v>2010 Capex Depreciation Profile</v>
      </c>
      <c r="G20" s="96"/>
      <c r="H20" s="96"/>
      <c r="K20" s="93">
        <f>IF($H$11,MIN($K$14/$H$11,$K$14-SUM($I20:J20)),)</f>
        <v>200</v>
      </c>
      <c r="L20" s="93">
        <f>IF($H$11,MIN($K$14/$H$11,$K$14-SUM($I20:K20)),)</f>
        <v>200</v>
      </c>
      <c r="M20" s="93">
        <f>IF($H$11,MIN($K$14/$H$11,$K$14-SUM($I20:L20)),)</f>
        <v>200</v>
      </c>
      <c r="N20" s="93">
        <f>IF($H$11,MIN($K$14/$H$11,$K$14-SUM($I20:M20)),)</f>
        <v>0</v>
      </c>
    </row>
    <row r="21" spans="6:14" ht="11.25">
      <c r="F21" s="95" t="str">
        <f ca="1">OFFSET($I$18,,ROWS($F$19:$F21))&amp;" Capex Depreciation Profile"</f>
        <v>2011 Capex Depreciation Profile</v>
      </c>
      <c r="G21" s="96"/>
      <c r="H21" s="96"/>
      <c r="L21" s="93">
        <f>IF($H$11,MIN($L$14/$H$11,$L$14-SUM($I21:K21)),)</f>
        <v>233.33333333333334</v>
      </c>
      <c r="M21" s="93">
        <f>IF($H$11,MIN($L$14/$H$11,$L$14-SUM($I21:L21)),)</f>
        <v>233.33333333333334</v>
      </c>
      <c r="N21" s="93">
        <f>IF($H$11,MIN($L$14/$H$11,$L$14-SUM($I21:M21)),)</f>
        <v>233.33333333333331</v>
      </c>
    </row>
    <row r="22" spans="6:14" ht="11.25">
      <c r="F22" s="95" t="str">
        <f ca="1">OFFSET($I$18,,ROWS($F$19:$F22))&amp;" Capex Depreciation Profile"</f>
        <v>2012 Capex Depreciation Profile</v>
      </c>
      <c r="G22" s="96"/>
      <c r="H22" s="96"/>
      <c r="M22" s="93">
        <f>IF($H$11,MIN($M$14/$H$11,$M$14-SUM($I22:L22)),)</f>
        <v>266.6666666666667</v>
      </c>
      <c r="N22" s="93">
        <f>IF($H$11,MIN($M$14/$H$11,$M$14-SUM($I22:M22)),)</f>
        <v>266.6666666666667</v>
      </c>
    </row>
    <row r="23" spans="6:14" ht="11.25">
      <c r="F23" s="95" t="str">
        <f ca="1">OFFSET($I$18,,ROWS($F$19:$F23))&amp;" Capex Depreciation Profile"</f>
        <v>2013 Capex Depreciation Profile</v>
      </c>
      <c r="G23" s="96"/>
      <c r="H23" s="96"/>
      <c r="N23" s="93">
        <f>IF($H$11,MIN($N$14/$H$11,$N$14-SUM($I23:M23)),)</f>
        <v>300</v>
      </c>
    </row>
    <row r="24" spans="6:14" ht="12" thickBot="1">
      <c r="F24" s="41" t="s">
        <v>194</v>
      </c>
      <c r="J24" s="94">
        <f>SUM(J19:J23)</f>
        <v>166.66666666666666</v>
      </c>
      <c r="K24" s="94">
        <f>SUM(K19:K23)</f>
        <v>366.66666666666663</v>
      </c>
      <c r="L24" s="94">
        <f>SUM(L19:L23)</f>
        <v>600</v>
      </c>
      <c r="M24" s="94">
        <f>SUM(M19:M23)</f>
        <v>700</v>
      </c>
      <c r="N24" s="94">
        <f>SUM(N19:N23)</f>
        <v>800</v>
      </c>
    </row>
    <row r="25" ht="12" thickTop="1"/>
    <row r="26" ht="11.25"/>
    <row r="27" ht="11.25">
      <c r="C27" s="41" t="s">
        <v>193</v>
      </c>
    </row>
    <row r="28" spans="10:14" ht="11.25">
      <c r="J28" s="30">
        <f>J18</f>
        <v>2009</v>
      </c>
      <c r="K28" s="30">
        <f>K18</f>
        <v>2010</v>
      </c>
      <c r="L28" s="30">
        <f>L18</f>
        <v>2011</v>
      </c>
      <c r="M28" s="30">
        <f>M18</f>
        <v>2012</v>
      </c>
      <c r="N28" s="30">
        <f>N18</f>
        <v>2013</v>
      </c>
    </row>
    <row r="29" spans="6:14" ht="12" thickBot="1">
      <c r="F29" s="90" t="str">
        <f>F24</f>
        <v>Total Depreciation</v>
      </c>
      <c r="J29" s="97">
        <f ca="1">IF($H$11,SUM(OFFSET(J$14,,,1,-MIN($H$11,COLUMNS($J$28:J$28))))/$H$11,)</f>
        <v>166.66666666666666</v>
      </c>
      <c r="K29" s="97">
        <f ca="1">IF($H$11,SUM(OFFSET(K$14,,,1,-MIN($H$11,COLUMNS($J$28:K$28))))/$H$11,)</f>
        <v>366.6666666666667</v>
      </c>
      <c r="L29" s="97">
        <f ca="1">IF($H$11,SUM(OFFSET(L$14,,,1,-MIN($H$11,COLUMNS($J$28:L$28))))/$H$11,)</f>
        <v>600</v>
      </c>
      <c r="M29" s="97">
        <f ca="1">IF($H$11,SUM(OFFSET(M$14,,,1,-MIN($H$11,COLUMNS($J$28:M$28))))/$H$11,)</f>
        <v>700</v>
      </c>
      <c r="N29" s="97">
        <f ca="1">IF($H$11,SUM(OFFSET(N$14,,,1,-MIN($H$11,COLUMNS($J$28:N$28))))/$H$11,)</f>
        <v>800</v>
      </c>
    </row>
    <row r="30" ht="12" thickTop="1"/>
    <row r="31" ht="11.25"/>
    <row r="33" ht="11.25"/>
    <row r="34" ht="11.25"/>
    <row r="35" ht="11.25"/>
    <row r="36" ht="11.25"/>
    <row r="37" ht="11.25"/>
  </sheetData>
  <sheetProtection/>
  <mergeCells count="1">
    <mergeCell ref="B3:F3"/>
  </mergeCells>
  <dataValidations count="1">
    <dataValidation type="whole" allowBlank="1" showErrorMessage="1" errorTitle="Invalid Assumption" error="Assumption must be an integer between 1 and 5." sqref="H11">
      <formula1>1</formula1>
      <formula2>5</formula2>
    </dataValidation>
  </dataValidations>
  <hyperlinks>
    <hyperlink ref="D4" location="HL_Err_Chk" tooltip="Go to  Error Checks" display="HL_Err_Chk"/>
    <hyperlink ref="B3" location="HL_Home" tooltip="Go to Table of Contents" display="HL_Home"/>
    <hyperlink ref="A4" location="$B$5" tooltip="Go to Top of Sheet" display="$B$5"/>
    <hyperlink ref="B4" location="'Scenario_Illustration_BA'!A1" tooltip="Go to Previous Sheet" display="'Scenario_Illustration_BA'!A1"/>
    <hyperlink ref="C4" location="'Multiple_Ref_Cells_BA'!A1" tooltip="Go to Next Sheet" display="'Multiple_Ref_Cells_BA'!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drawing r:id="rId1"/>
</worksheet>
</file>

<file path=xl/worksheets/sheet7.xml><?xml version="1.0" encoding="utf-8"?>
<worksheet xmlns="http://schemas.openxmlformats.org/spreadsheetml/2006/main" xmlns:r="http://schemas.openxmlformats.org/officeDocument/2006/relationships">
  <dimension ref="A1:S19"/>
  <sheetViews>
    <sheetView showGridLines="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9.33203125" defaultRowHeight="11.25"/>
  <cols>
    <col min="1" max="5" width="3.83203125" style="16" customWidth="1"/>
    <col min="6" max="16384" width="10.83203125" style="16" customWidth="1"/>
  </cols>
  <sheetData>
    <row r="1" spans="1:2" ht="18">
      <c r="A1" s="35" t="s">
        <v>138</v>
      </c>
      <c r="B1" s="18" t="s">
        <v>195</v>
      </c>
    </row>
    <row r="2" ht="15.75">
      <c r="B2" s="17" t="str">
        <f>Model_Name</f>
        <v>OFFSET Examples</v>
      </c>
    </row>
    <row r="3" spans="2:6" ht="11.25">
      <c r="B3" s="109" t="s">
        <v>3</v>
      </c>
      <c r="C3" s="109"/>
      <c r="D3" s="109"/>
      <c r="E3" s="109"/>
      <c r="F3" s="109"/>
    </row>
    <row r="4" spans="1:6" ht="12.75">
      <c r="A4" s="20" t="s">
        <v>6</v>
      </c>
      <c r="B4" s="21" t="s">
        <v>10</v>
      </c>
      <c r="C4" s="22" t="s">
        <v>11</v>
      </c>
      <c r="D4" s="71" t="s">
        <v>167</v>
      </c>
      <c r="F4" s="23"/>
    </row>
    <row r="5" ht="11.25">
      <c r="B5" s="19"/>
    </row>
    <row r="7" ht="12.75">
      <c r="B7" s="40" t="s">
        <v>196</v>
      </c>
    </row>
    <row r="9" spans="3:19" ht="12.75" thickBot="1">
      <c r="C9" s="73" t="s">
        <v>197</v>
      </c>
      <c r="H9" s="98" t="s">
        <v>198</v>
      </c>
      <c r="I9" s="98" t="s">
        <v>199</v>
      </c>
      <c r="J9" s="98" t="s">
        <v>200</v>
      </c>
      <c r="K9" s="98" t="s">
        <v>201</v>
      </c>
      <c r="L9" s="98" t="s">
        <v>202</v>
      </c>
      <c r="M9" s="98" t="s">
        <v>203</v>
      </c>
      <c r="N9" s="98" t="s">
        <v>204</v>
      </c>
      <c r="O9" s="98" t="s">
        <v>205</v>
      </c>
      <c r="P9" s="98" t="s">
        <v>206</v>
      </c>
      <c r="Q9" s="98" t="s">
        <v>207</v>
      </c>
      <c r="R9" s="98" t="s">
        <v>208</v>
      </c>
      <c r="S9" s="98" t="s">
        <v>209</v>
      </c>
    </row>
    <row r="10" spans="3:19" ht="12" thickBot="1">
      <c r="C10" s="38" t="s">
        <v>210</v>
      </c>
      <c r="H10" s="101">
        <v>100</v>
      </c>
      <c r="I10" s="101">
        <v>105</v>
      </c>
      <c r="J10" s="101">
        <v>110</v>
      </c>
      <c r="K10" s="101">
        <v>115</v>
      </c>
      <c r="L10" s="101">
        <v>120</v>
      </c>
      <c r="M10" s="101">
        <v>125</v>
      </c>
      <c r="N10" s="101">
        <v>130</v>
      </c>
      <c r="O10" s="101">
        <v>135</v>
      </c>
      <c r="P10" s="101">
        <v>140</v>
      </c>
      <c r="Q10" s="101">
        <v>145</v>
      </c>
      <c r="R10" s="101">
        <v>150</v>
      </c>
      <c r="S10" s="101">
        <v>155</v>
      </c>
    </row>
    <row r="11" spans="3:19" ht="12" thickBot="1">
      <c r="C11" s="38" t="s">
        <v>211</v>
      </c>
      <c r="H11" s="101">
        <v>200</v>
      </c>
      <c r="I11" s="101">
        <v>205</v>
      </c>
      <c r="J11" s="101">
        <v>210</v>
      </c>
      <c r="K11" s="101">
        <v>215</v>
      </c>
      <c r="L11" s="101">
        <v>220</v>
      </c>
      <c r="M11" s="101">
        <v>225</v>
      </c>
      <c r="N11" s="101">
        <v>230</v>
      </c>
      <c r="O11" s="101">
        <v>235</v>
      </c>
      <c r="P11" s="101">
        <v>240</v>
      </c>
      <c r="Q11" s="101">
        <v>245</v>
      </c>
      <c r="R11" s="101">
        <v>250</v>
      </c>
      <c r="S11" s="101">
        <v>255</v>
      </c>
    </row>
    <row r="12" spans="3:19" ht="12" thickBot="1">
      <c r="C12" s="38" t="s">
        <v>212</v>
      </c>
      <c r="H12" s="101">
        <v>300</v>
      </c>
      <c r="I12" s="101">
        <v>305</v>
      </c>
      <c r="J12" s="101">
        <v>310</v>
      </c>
      <c r="K12" s="101">
        <v>315</v>
      </c>
      <c r="L12" s="101">
        <v>320</v>
      </c>
      <c r="M12" s="101">
        <v>325</v>
      </c>
      <c r="N12" s="101">
        <v>330</v>
      </c>
      <c r="O12" s="101">
        <v>335</v>
      </c>
      <c r="P12" s="101">
        <v>340</v>
      </c>
      <c r="Q12" s="101">
        <v>345</v>
      </c>
      <c r="R12" s="101">
        <v>350</v>
      </c>
      <c r="S12" s="101">
        <v>355</v>
      </c>
    </row>
    <row r="13" spans="3:19" ht="12" thickBot="1">
      <c r="C13" s="38" t="s">
        <v>213</v>
      </c>
      <c r="H13" s="101">
        <v>400</v>
      </c>
      <c r="I13" s="101">
        <v>405</v>
      </c>
      <c r="J13" s="101">
        <v>410</v>
      </c>
      <c r="K13" s="101">
        <v>415</v>
      </c>
      <c r="L13" s="101">
        <v>420</v>
      </c>
      <c r="M13" s="101">
        <v>425</v>
      </c>
      <c r="N13" s="101">
        <v>430</v>
      </c>
      <c r="O13" s="101">
        <v>435</v>
      </c>
      <c r="P13" s="101">
        <v>440</v>
      </c>
      <c r="Q13" s="101">
        <v>445</v>
      </c>
      <c r="R13" s="101">
        <v>450</v>
      </c>
      <c r="S13" s="101">
        <v>455</v>
      </c>
    </row>
    <row r="14" spans="3:19" ht="12" thickBot="1">
      <c r="C14" s="38" t="s">
        <v>214</v>
      </c>
      <c r="H14" s="101">
        <v>500</v>
      </c>
      <c r="I14" s="101">
        <v>505</v>
      </c>
      <c r="J14" s="101">
        <v>510</v>
      </c>
      <c r="K14" s="101">
        <v>515</v>
      </c>
      <c r="L14" s="101">
        <v>520</v>
      </c>
      <c r="M14" s="101">
        <v>525</v>
      </c>
      <c r="N14" s="101">
        <v>530</v>
      </c>
      <c r="O14" s="101">
        <v>535</v>
      </c>
      <c r="P14" s="101">
        <v>540</v>
      </c>
      <c r="Q14" s="101">
        <v>545</v>
      </c>
      <c r="R14" s="101">
        <v>550</v>
      </c>
      <c r="S14" s="101">
        <v>555</v>
      </c>
    </row>
    <row r="16" ht="12" thickBot="1"/>
    <row r="17" spans="3:8" ht="12" thickBot="1">
      <c r="C17" s="41" t="s">
        <v>215</v>
      </c>
      <c r="H17" s="91">
        <v>2</v>
      </c>
    </row>
    <row r="19" spans="3:8" ht="12" thickBot="1">
      <c r="C19" s="92" t="str">
        <f>"Operating Costs - Month "&amp;H17</f>
        <v>Operating Costs - Month 2</v>
      </c>
      <c r="H19" s="99">
        <f ca="1">SUM(OFFSET(G10:G14,0,H17))</f>
        <v>1525</v>
      </c>
    </row>
    <row r="20" ht="12" thickTop="1"/>
    <row r="22" ht="11.25"/>
    <row r="23" ht="11.25"/>
    <row r="24" ht="11.25"/>
    <row r="25" ht="11.25"/>
  </sheetData>
  <sheetProtection/>
  <mergeCells count="1">
    <mergeCell ref="B3:F3"/>
  </mergeCells>
  <dataValidations count="1">
    <dataValidation type="whole" allowBlank="1" showErrorMessage="1" errorTitle="Invalid Assumption" error="Assumption must be an integer between 1 and 12." sqref="H17">
      <formula1>1</formula1>
      <formula2>12</formula2>
    </dataValidation>
  </dataValidations>
  <hyperlinks>
    <hyperlink ref="D4" location="HL_Err_Chk" tooltip="Go to  Error Checks" display="HL_Err_Chk"/>
    <hyperlink ref="B3" location="HL_Home" tooltip="Go to Table of Contents" display="HL_Home"/>
    <hyperlink ref="A4" location="$B$5" tooltip="Go to Top of Sheet" display="$B$5"/>
    <hyperlink ref="B4" location="'Depn_Illustration_BA'!A1" tooltip="Go to Previous Sheet" display="'Depn_Illustration_BA'!A1"/>
    <hyperlink ref="C4" location="'Chart_Data_BA'!A1" tooltip="Go to Next Sheet" display="'Chart_Data_BA'!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drawing r:id="rId1"/>
</worksheet>
</file>

<file path=xl/worksheets/sheet8.xml><?xml version="1.0" encoding="utf-8"?>
<worksheet xmlns="http://schemas.openxmlformats.org/spreadsheetml/2006/main" xmlns:r="http://schemas.openxmlformats.org/officeDocument/2006/relationships">
  <sheetPr codeName="Sheet7"/>
  <dimension ref="A1:L16"/>
  <sheetViews>
    <sheetView showGridLines="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9.33203125" defaultRowHeight="11.25"/>
  <cols>
    <col min="1" max="5" width="3.83203125" style="16" customWidth="1"/>
    <col min="6" max="16384" width="10.83203125" style="16" customWidth="1"/>
  </cols>
  <sheetData>
    <row r="1" spans="1:2" ht="18">
      <c r="A1" s="35" t="s">
        <v>138</v>
      </c>
      <c r="B1" s="18" t="s">
        <v>139</v>
      </c>
    </row>
    <row r="2" ht="15.75">
      <c r="B2" s="17" t="str">
        <f>Model_Name</f>
        <v>OFFSET Examples</v>
      </c>
    </row>
    <row r="3" spans="2:6" ht="11.25">
      <c r="B3" s="109" t="s">
        <v>3</v>
      </c>
      <c r="C3" s="109"/>
      <c r="D3" s="109"/>
      <c r="E3" s="109"/>
      <c r="F3" s="109"/>
    </row>
    <row r="4" spans="1:6" ht="12.75">
      <c r="A4" s="20" t="s">
        <v>6</v>
      </c>
      <c r="B4" s="21" t="s">
        <v>10</v>
      </c>
      <c r="C4" s="22" t="s">
        <v>11</v>
      </c>
      <c r="F4" s="23"/>
    </row>
    <row r="5" ht="11.25">
      <c r="B5" s="19"/>
    </row>
    <row r="6" ht="11.25"/>
    <row r="7" ht="12.75">
      <c r="B7" s="40" t="s">
        <v>140</v>
      </c>
    </row>
    <row r="8" ht="11.25"/>
    <row r="9" spans="4:12" ht="17.25" customHeight="1">
      <c r="D9" s="41" t="s">
        <v>141</v>
      </c>
      <c r="H9" s="42" t="b">
        <v>1</v>
      </c>
      <c r="I9" s="42" t="b">
        <v>0</v>
      </c>
      <c r="J9" s="42" t="b">
        <v>1</v>
      </c>
      <c r="K9" s="42" t="b">
        <v>0</v>
      </c>
      <c r="L9" s="42" t="b">
        <v>1</v>
      </c>
    </row>
    <row r="10" spans="8:12" ht="17.25" customHeight="1" thickBot="1">
      <c r="H10" s="43">
        <f>(MAX($G$10:G$10)+H$9)*H$9</f>
        <v>1</v>
      </c>
      <c r="I10" s="43">
        <f>(MAX($G$10:H$10)+I$9)*I$9</f>
        <v>0</v>
      </c>
      <c r="J10" s="43">
        <f>(MAX($G$10:I$10)+J$9)*J$9</f>
        <v>2</v>
      </c>
      <c r="K10" s="43">
        <f>(MAX($G$10:J$10)+K$9)*K$9</f>
        <v>0</v>
      </c>
      <c r="L10" s="43">
        <f>(MAX($G$10:K$10)+L$9)*L$9</f>
        <v>3</v>
      </c>
    </row>
    <row r="11" spans="4:12" ht="17.25" customHeight="1" thickBot="1">
      <c r="D11" s="41" t="s">
        <v>142</v>
      </c>
      <c r="H11" s="46" t="s">
        <v>144</v>
      </c>
      <c r="I11" s="46" t="s">
        <v>145</v>
      </c>
      <c r="J11" s="46" t="s">
        <v>146</v>
      </c>
      <c r="K11" s="46" t="s">
        <v>147</v>
      </c>
      <c r="L11" s="46" t="s">
        <v>148</v>
      </c>
    </row>
    <row r="12" spans="8:12" ht="17.25" customHeight="1" thickBot="1">
      <c r="H12" s="47"/>
      <c r="I12" s="47"/>
      <c r="J12" s="47"/>
      <c r="K12" s="47"/>
      <c r="L12" s="47"/>
    </row>
    <row r="13" spans="4:12" ht="17.25" customHeight="1" thickBot="1">
      <c r="D13" s="41" t="s">
        <v>143</v>
      </c>
      <c r="H13" s="70">
        <v>10</v>
      </c>
      <c r="I13" s="70">
        <v>20</v>
      </c>
      <c r="J13" s="70">
        <v>30</v>
      </c>
      <c r="K13" s="70">
        <v>40</v>
      </c>
      <c r="L13" s="70">
        <v>50</v>
      </c>
    </row>
    <row r="14" ht="11.25"/>
    <row r="15" ht="11.25"/>
    <row r="16" spans="4:8" ht="11.25">
      <c r="D16" s="38" t="s">
        <v>153</v>
      </c>
      <c r="G16" s="53">
        <f>IF(ISERROR(H16),1,(H16&lt;&gt;0)*1)</f>
        <v>0</v>
      </c>
      <c r="H16" s="45">
        <f>(MAX(H10:L10)=0)*1</f>
        <v>0</v>
      </c>
    </row>
    <row r="17" ht="11.25"/>
    <row r="18" ht="11.25"/>
    <row r="19" ht="11.25"/>
  </sheetData>
  <sheetProtection/>
  <mergeCells count="1">
    <mergeCell ref="B3:F3"/>
  </mergeCells>
  <conditionalFormatting sqref="G16:H16">
    <cfRule type="cellIs" priority="1" dxfId="2" operator="notEqual" stopIfTrue="1">
      <formula>0</formula>
    </cfRule>
  </conditionalFormatting>
  <conditionalFormatting sqref="H11:L11 H13:L13">
    <cfRule type="expression" priority="2" dxfId="3" stopIfTrue="1">
      <formula>H$9=FALSE</formula>
    </cfRule>
  </conditionalFormatting>
  <dataValidations count="2">
    <dataValidation type="custom" showErrorMessage="1" errorTitle="Check Box Cell Link" error="The value in an option button cell link must be either &quot;TRUE&quot; or &quot;FALSE&quot;" sqref="H9:L9">
      <formula1>ISLOGICAL(H9)</formula1>
    </dataValidation>
    <dataValidation type="custom" showErrorMessage="1" errorTitle="Invalid Assumption" error="Assumption must be a number." sqref="H13:L13">
      <formula1>NOT(ISERROR(H13/1))</formula1>
    </dataValidation>
  </dataValidations>
  <hyperlinks>
    <hyperlink ref="B3" location="HL_Home" tooltip="Go to Table of Contents" display="HL_Home"/>
    <hyperlink ref="A4" location="$B$5" tooltip="Go to Top of Sheet" display="$B$5"/>
    <hyperlink ref="B4" location="'Multiple_Ref_Cells_BA'!A1" tooltip="Go to Previous Sheet" display="'Multiple_Ref_Cells_BA'!A1"/>
    <hyperlink ref="C4" location="'Example_Chart_Output_BO'!A1" tooltip="Go to Next Sheet" display="'Example_Chart_Output_BO'!A1"/>
  </hyperlinks>
  <printOptions/>
  <pageMargins left="0.393700787401575" right="0.393700787401575" top="0.5905511811023625" bottom="0.9842519685039375" header="0" footer="0.3149606299212597"/>
  <pageSetup horizontalDpi="600" verticalDpi="600" orientation="landscape" paperSize="9" r:id="rId4"/>
  <headerFooter alignWithMargins="0">
    <oddFooter>&amp;L&amp;"Arial,Bold"&amp;7&amp;F
&amp;A
Printed: &amp;T on &amp;D&amp;C&amp;"Arial,Bold"&amp;10Page &amp;P of &amp;N&amp;RSumProduct Pty Ltd</oddFooter>
  </headerFooter>
  <drawing r:id="rId3"/>
  <legacyDrawing r:id="rId2"/>
</worksheet>
</file>

<file path=xl/worksheets/sheet9.xml><?xml version="1.0" encoding="utf-8"?>
<worksheet xmlns="http://schemas.openxmlformats.org/spreadsheetml/2006/main" xmlns:r="http://schemas.openxmlformats.org/officeDocument/2006/relationships">
  <sheetPr codeName="Sheet9"/>
  <dimension ref="A1:R25"/>
  <sheetViews>
    <sheetView showGridLines="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9.33203125" defaultRowHeight="11.25" outlineLevelRow="1"/>
  <cols>
    <col min="1" max="5" width="3.83203125" style="0" customWidth="1"/>
    <col min="6" max="11" width="10.83203125" style="0" customWidth="1"/>
    <col min="12" max="12" width="3.83203125" style="0" customWidth="1"/>
    <col min="13" max="13" width="12.66015625" style="0" customWidth="1"/>
    <col min="14" max="16384" width="10.83203125" style="0" customWidth="1"/>
  </cols>
  <sheetData>
    <row r="1" spans="1:2" ht="18">
      <c r="A1" s="5" t="s">
        <v>150</v>
      </c>
      <c r="B1" s="1" t="s">
        <v>149</v>
      </c>
    </row>
    <row r="2" ht="15.75">
      <c r="B2" s="4" t="str">
        <f>Model_Name</f>
        <v>OFFSET Examples</v>
      </c>
    </row>
    <row r="3" spans="2:6" ht="11.25">
      <c r="B3" s="102" t="s">
        <v>3</v>
      </c>
      <c r="C3" s="102"/>
      <c r="D3" s="102"/>
      <c r="E3" s="102"/>
      <c r="F3" s="102"/>
    </row>
    <row r="4" spans="1:6" ht="12.75">
      <c r="A4" s="8" t="s">
        <v>6</v>
      </c>
      <c r="B4" s="11" t="s">
        <v>10</v>
      </c>
      <c r="C4" s="12" t="s">
        <v>11</v>
      </c>
      <c r="F4" s="36"/>
    </row>
    <row r="5" ht="11.25">
      <c r="B5" s="7"/>
    </row>
    <row r="6" spans="2:13" ht="11.25">
      <c r="B6" s="59"/>
      <c r="C6" s="59"/>
      <c r="D6" s="59"/>
      <c r="E6" s="59"/>
      <c r="F6" s="59"/>
      <c r="G6" s="59"/>
      <c r="H6" s="59"/>
      <c r="I6" s="59"/>
      <c r="J6" s="59"/>
      <c r="K6" s="59"/>
      <c r="L6" s="59"/>
      <c r="M6" s="59"/>
    </row>
    <row r="7" spans="2:18" ht="11.25">
      <c r="B7" s="59"/>
      <c r="C7" s="59"/>
      <c r="D7" s="59"/>
      <c r="E7" s="59"/>
      <c r="F7" s="59"/>
      <c r="G7" s="59"/>
      <c r="H7" s="59"/>
      <c r="I7" s="59"/>
      <c r="J7" s="59"/>
      <c r="K7" s="59"/>
      <c r="L7" s="59"/>
      <c r="M7" s="60" t="s">
        <v>151</v>
      </c>
      <c r="N7" s="44">
        <f>N(M7)+1</f>
        <v>1</v>
      </c>
      <c r="O7" s="44">
        <f>N(N7)+1</f>
        <v>2</v>
      </c>
      <c r="P7" s="44">
        <f>N(O7)+1</f>
        <v>3</v>
      </c>
      <c r="Q7" s="44">
        <f>N(P7)+1</f>
        <v>4</v>
      </c>
      <c r="R7" s="44">
        <f>N(Q7)+1</f>
        <v>5</v>
      </c>
    </row>
    <row r="8" spans="2:18" ht="11.25" outlineLevel="1">
      <c r="B8" s="59"/>
      <c r="C8" s="59"/>
      <c r="D8" s="59"/>
      <c r="E8" s="59"/>
      <c r="F8" s="59"/>
      <c r="G8" s="59"/>
      <c r="H8" s="59"/>
      <c r="I8" s="59"/>
      <c r="J8" s="59"/>
      <c r="K8" s="59"/>
      <c r="L8" s="59"/>
      <c r="M8" s="60" t="s">
        <v>152</v>
      </c>
      <c r="N8" s="44">
        <f>(LEN(N9)&gt;0)*1</f>
        <v>1</v>
      </c>
      <c r="O8" s="44">
        <f>(LEN(O9)&gt;0)*1</f>
        <v>1</v>
      </c>
      <c r="P8" s="44">
        <f>(LEN(P9)&gt;0)*1</f>
        <v>1</v>
      </c>
      <c r="Q8" s="44">
        <f>(LEN(Q9)&gt;0)*1</f>
        <v>0</v>
      </c>
      <c r="R8" s="44">
        <f>(LEN(R9)&gt;0)*1</f>
        <v>0</v>
      </c>
    </row>
    <row r="9" spans="2:18" ht="11.25">
      <c r="B9" s="59"/>
      <c r="C9" s="59"/>
      <c r="D9" s="59"/>
      <c r="E9" s="59"/>
      <c r="F9" s="59"/>
      <c r="G9" s="59"/>
      <c r="H9" s="59"/>
      <c r="I9" s="59"/>
      <c r="J9" s="59"/>
      <c r="K9" s="59"/>
      <c r="L9" s="59"/>
      <c r="M9" s="61" t="str">
        <f>Chart_Data_BA!D11</f>
        <v>Title:</v>
      </c>
      <c r="N9" s="69" t="str">
        <f>IF(N$7&gt;MAX(Chart_Data_BA!$H$10:$L$10),"",INDEX(Chart_Data_BA!$H$11:$L$11,MATCH(N$7,Chart_Data_BA!$H$10:$L$10,0)))</f>
        <v>Albert</v>
      </c>
      <c r="O9" s="69" t="str">
        <f>IF(O$7&gt;MAX(Chart_Data_BA!$H$10:$L$10),"",INDEX(Chart_Data_BA!$H$11:$L$11,MATCH(O$7,Chart_Data_BA!$H$10:$L$10,0)))</f>
        <v>Charlie</v>
      </c>
      <c r="P9" s="69" t="str">
        <f>IF(P$7&gt;MAX(Chart_Data_BA!$H$10:$L$10),"",INDEX(Chart_Data_BA!$H$11:$L$11,MATCH(P$7,Chart_Data_BA!$H$10:$L$10,0)))</f>
        <v>Eddie</v>
      </c>
      <c r="Q9" s="69">
        <f>IF(Q$7&gt;MAX(Chart_Data_BA!$H$10:$L$10),"",INDEX(Chart_Data_BA!$H$11:$L$11,MATCH(Q$7,Chart_Data_BA!$H$10:$L$10,0)))</f>
      </c>
      <c r="R9" s="69">
        <f>IF(R$7&gt;MAX(Chart_Data_BA!$H$10:$L$10),"",INDEX(Chart_Data_BA!$H$11:$L$11,MATCH(R$7,Chart_Data_BA!$H$10:$L$10,0)))</f>
      </c>
    </row>
    <row r="10" spans="2:18" ht="11.25">
      <c r="B10" s="59"/>
      <c r="C10" s="59"/>
      <c r="D10" s="59"/>
      <c r="E10" s="59"/>
      <c r="F10" s="59"/>
      <c r="G10" s="59"/>
      <c r="H10" s="59"/>
      <c r="I10" s="59"/>
      <c r="J10" s="59"/>
      <c r="K10" s="59"/>
      <c r="L10" s="59"/>
      <c r="M10" s="61" t="str">
        <f>Chart_Data_BA!D13</f>
        <v>Amount:</v>
      </c>
      <c r="N10" s="69">
        <f>IF(N$7&gt;MAX(Chart_Data_BA!$H$10:$L$10),"",INDEX(Chart_Data_BA!$H$13:$L$13,MATCH(N$7,Chart_Data_BA!$H$10:$L$10,0)))</f>
        <v>10</v>
      </c>
      <c r="O10" s="69">
        <f>IF(O$7&gt;MAX(Chart_Data_BA!$H$10:$L$10),"",INDEX(Chart_Data_BA!$H$13:$L$13,MATCH(O$7,Chart_Data_BA!$H$10:$L$10,0)))</f>
        <v>30</v>
      </c>
      <c r="P10" s="69">
        <f>IF(P$7&gt;MAX(Chart_Data_BA!$H$10:$L$10),"",INDEX(Chart_Data_BA!$H$13:$L$13,MATCH(P$7,Chart_Data_BA!$H$10:$L$10,0)))</f>
        <v>50</v>
      </c>
      <c r="Q10" s="69">
        <f>IF(Q$7&gt;MAX(Chart_Data_BA!$H$10:$L$10),"",INDEX(Chart_Data_BA!$H$13:$L$13,MATCH(Q$7,Chart_Data_BA!$H$10:$L$10,0)))</f>
      </c>
      <c r="R10" s="69">
        <f>IF(R$7&gt;MAX(Chart_Data_BA!$H$10:$L$10),"",INDEX(Chart_Data_BA!$H$13:$L$13,MATCH(R$7,Chart_Data_BA!$H$10:$L$10,0)))</f>
      </c>
    </row>
    <row r="11" spans="2:13" ht="11.25">
      <c r="B11" s="59"/>
      <c r="C11" s="59"/>
      <c r="D11" s="59"/>
      <c r="E11" s="59"/>
      <c r="F11" s="59"/>
      <c r="G11" s="59"/>
      <c r="H11" s="59"/>
      <c r="I11" s="59"/>
      <c r="J11" s="59"/>
      <c r="K11" s="59"/>
      <c r="L11" s="59"/>
      <c r="M11" s="59"/>
    </row>
    <row r="12" spans="2:13" ht="11.25">
      <c r="B12" s="59"/>
      <c r="C12" s="59"/>
      <c r="D12" s="59"/>
      <c r="E12" s="59"/>
      <c r="F12" s="59"/>
      <c r="G12" s="59"/>
      <c r="H12" s="59"/>
      <c r="I12" s="59"/>
      <c r="J12" s="59"/>
      <c r="K12" s="59"/>
      <c r="L12" s="59"/>
      <c r="M12" s="59"/>
    </row>
    <row r="13" spans="2:13" ht="11.25">
      <c r="B13" s="59"/>
      <c r="C13" s="59"/>
      <c r="D13" s="59"/>
      <c r="E13" s="59"/>
      <c r="F13" s="59"/>
      <c r="G13" s="59"/>
      <c r="H13" s="59"/>
      <c r="I13" s="59"/>
      <c r="J13" s="59"/>
      <c r="K13" s="59"/>
      <c r="L13" s="59"/>
      <c r="M13" s="59"/>
    </row>
    <row r="14" spans="2:13" ht="11.25">
      <c r="B14" s="59"/>
      <c r="C14" s="59"/>
      <c r="D14" s="59"/>
      <c r="E14" s="59"/>
      <c r="F14" s="59"/>
      <c r="G14" s="59"/>
      <c r="H14" s="59"/>
      <c r="I14" s="59"/>
      <c r="J14" s="59"/>
      <c r="K14" s="59"/>
      <c r="L14" s="59"/>
      <c r="M14" s="59"/>
    </row>
    <row r="15" spans="2:13" ht="11.25">
      <c r="B15" s="59"/>
      <c r="C15" s="59"/>
      <c r="D15" s="59"/>
      <c r="E15" s="59"/>
      <c r="F15" s="59"/>
      <c r="G15" s="59"/>
      <c r="H15" s="59"/>
      <c r="I15" s="59"/>
      <c r="J15" s="59"/>
      <c r="K15" s="59"/>
      <c r="L15" s="59"/>
      <c r="M15" s="59"/>
    </row>
    <row r="16" spans="2:13" ht="11.25">
      <c r="B16" s="59"/>
      <c r="C16" s="59"/>
      <c r="D16" s="59"/>
      <c r="E16" s="59"/>
      <c r="F16" s="59"/>
      <c r="G16" s="59"/>
      <c r="H16" s="59"/>
      <c r="I16" s="59"/>
      <c r="J16" s="59"/>
      <c r="K16" s="59"/>
      <c r="L16" s="59"/>
      <c r="M16" s="59"/>
    </row>
    <row r="17" spans="2:13" ht="11.25">
      <c r="B17" s="59"/>
      <c r="C17" s="59"/>
      <c r="D17" s="59"/>
      <c r="E17" s="59"/>
      <c r="F17" s="59"/>
      <c r="G17" s="59"/>
      <c r="H17" s="59"/>
      <c r="I17" s="59"/>
      <c r="J17" s="59"/>
      <c r="K17" s="59"/>
      <c r="L17" s="59"/>
      <c r="M17" s="59"/>
    </row>
    <row r="18" spans="2:13" ht="11.25">
      <c r="B18" s="59"/>
      <c r="C18" s="59"/>
      <c r="D18" s="59"/>
      <c r="E18" s="59"/>
      <c r="F18" s="59"/>
      <c r="G18" s="59"/>
      <c r="H18" s="59"/>
      <c r="I18" s="59"/>
      <c r="J18" s="59"/>
      <c r="K18" s="59"/>
      <c r="L18" s="59"/>
      <c r="M18" s="59"/>
    </row>
    <row r="19" spans="2:13" ht="11.25">
      <c r="B19" s="59"/>
      <c r="C19" s="59"/>
      <c r="D19" s="59"/>
      <c r="E19" s="59"/>
      <c r="F19" s="59"/>
      <c r="G19" s="59"/>
      <c r="H19" s="59"/>
      <c r="I19" s="59"/>
      <c r="J19" s="59"/>
      <c r="K19" s="59"/>
      <c r="L19" s="59"/>
      <c r="M19" s="59"/>
    </row>
    <row r="20" spans="2:13" ht="11.25">
      <c r="B20" s="59"/>
      <c r="C20" s="59"/>
      <c r="D20" s="59"/>
      <c r="E20" s="59"/>
      <c r="F20" s="59"/>
      <c r="G20" s="59"/>
      <c r="H20" s="59"/>
      <c r="I20" s="59"/>
      <c r="J20" s="59"/>
      <c r="K20" s="59"/>
      <c r="L20" s="59"/>
      <c r="M20" s="59"/>
    </row>
    <row r="21" spans="2:13" ht="11.25">
      <c r="B21" s="59"/>
      <c r="C21" s="59"/>
      <c r="D21" s="59"/>
      <c r="E21" s="59"/>
      <c r="F21" s="59"/>
      <c r="G21" s="59"/>
      <c r="H21" s="59"/>
      <c r="I21" s="59"/>
      <c r="J21" s="59"/>
      <c r="K21" s="59"/>
      <c r="L21" s="59"/>
      <c r="M21" s="59"/>
    </row>
    <row r="22" spans="2:13" ht="11.25">
      <c r="B22" s="59"/>
      <c r="C22" s="59"/>
      <c r="D22" s="59"/>
      <c r="E22" s="59"/>
      <c r="F22" s="59"/>
      <c r="G22" s="59"/>
      <c r="H22" s="59"/>
      <c r="I22" s="59"/>
      <c r="J22" s="59"/>
      <c r="K22" s="59"/>
      <c r="L22" s="59"/>
      <c r="M22" s="59"/>
    </row>
    <row r="23" spans="2:13" ht="11.25">
      <c r="B23" s="59"/>
      <c r="C23" s="59" t="s">
        <v>223</v>
      </c>
      <c r="D23" s="59"/>
      <c r="E23" s="59"/>
      <c r="F23" s="59"/>
      <c r="G23" s="59"/>
      <c r="H23" s="59"/>
      <c r="I23" s="59"/>
      <c r="J23" s="59"/>
      <c r="K23" s="59"/>
      <c r="L23" s="59"/>
      <c r="M23" s="59"/>
    </row>
    <row r="24" spans="2:13" ht="11.25">
      <c r="B24" s="59"/>
      <c r="C24" s="59"/>
      <c r="D24" s="59"/>
      <c r="E24" s="59"/>
      <c r="F24" s="59"/>
      <c r="G24" s="59"/>
      <c r="H24" s="59"/>
      <c r="I24" s="59"/>
      <c r="J24" s="59"/>
      <c r="K24" s="59"/>
      <c r="L24" s="59"/>
      <c r="M24" s="59"/>
    </row>
    <row r="25" spans="2:13" ht="11.25">
      <c r="B25" s="59"/>
      <c r="C25" s="59"/>
      <c r="D25" s="59"/>
      <c r="E25" s="59"/>
      <c r="F25" s="59"/>
      <c r="G25" s="59"/>
      <c r="H25" s="59"/>
      <c r="I25" s="59"/>
      <c r="J25" s="59"/>
      <c r="K25" s="59"/>
      <c r="L25" s="59"/>
      <c r="M25" s="59"/>
    </row>
  </sheetData>
  <sheetProtection/>
  <mergeCells count="1">
    <mergeCell ref="B3:F3"/>
  </mergeCells>
  <conditionalFormatting sqref="N7:R8">
    <cfRule type="expression" priority="1" dxfId="4" stopIfTrue="1">
      <formula>N$8=0</formula>
    </cfRule>
  </conditionalFormatting>
  <hyperlinks>
    <hyperlink ref="B3" location="HL_Home" tooltip="Go to Table of Contents" display="HL_Home"/>
    <hyperlink ref="A4" location="$B$5" tooltip="Go to Top of Sheet" display="$B$5"/>
    <hyperlink ref="B4" location="'Chart_Data_BA'!A1" tooltip="Go to Previous Sheet" display="'Chart_Data_BA'!A1"/>
    <hyperlink ref="C4" location="'Checks_SC'!A1" tooltip="Go to Next Sheet" display="'Checks_SC'!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SumProduct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Liam Bastick</dc:creator>
  <cp:keywords/>
  <dc:description/>
  <cp:lastModifiedBy>Dr Liam Bastick</cp:lastModifiedBy>
  <cp:lastPrinted>2010-04-03T14:00:21Z</cp:lastPrinted>
  <dcterms:created xsi:type="dcterms:W3CDTF">2006-09-06T07:06:40Z</dcterms:created>
  <dcterms:modified xsi:type="dcterms:W3CDTF">2010-04-03T14:02:40Z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